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92" documentId="13_ncr:1_{F6CB121F-512D-4AA6-A0C1-0FB36C537598}" xr6:coauthVersionLast="47" xr6:coauthVersionMax="47" xr10:uidLastSave="{773F83DD-95A4-4CC9-9131-31EA1CBB9CB6}"/>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 i="1" l="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<sst xmlns="http://schemas.openxmlformats.org/spreadsheetml/2006/main" count="180295" uniqueCount="39132">
  <si>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</si>
  <si>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</si>
  <si>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</si>
  <si>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</si>
  <si>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</si>
  <si>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</si>
  <si>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</si>
  <si>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</si>
  <si>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</si>
  <si>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</si>
  <si>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</si>
  <si>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</si>
  <si>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</si>
  <si>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</si>
  <si>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</si>
  <si>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</si>
  <si>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</si>
  <si>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</si>
  <si>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</si>
  <si>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</si>
  <si>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</si>
  <si>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</si>
  <si>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</si>
  <si>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</si>
  <si>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</si>
  <si>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</si>
  <si>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</si>
  <si>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</si>
  <si>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</si>
  <si>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</si>
  <si>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</si>
  <si>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</si>
  <si>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</si>
  <si>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</si>
  <si>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</si>
  <si>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</si>
  <si>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</si>
  <si>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</si>
  <si>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</si>
  <si>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</si>
  <si>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</si>
  <si>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</si>
  <si>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</si>
  <si>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</si>
  <si>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</si>
  <si>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</si>
  <si>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</si>
  <si>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</si>
  <si>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</si>
  <si>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</si>
  <si>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</si>
  <si>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</si>
  <si>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</si>
  <si>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</si>
  <si>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</si>
  <si>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</si>
  <si>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</si>
  <si>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</si>
  <si>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</si>
  <si>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</si>
  <si>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</si>
  <si>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</si>
  <si>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</si>
  <si>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</si>
  <si>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</si>
  <si>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</si>
  <si>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</si>
  <si>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</si>
  <si>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</si>
  <si>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</si>
  <si>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</si>
  <si>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</si>
  <si>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</si>
  <si>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</si>
  <si>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</si>
  <si>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</si>
  <si>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</si>
  <si>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</si>
  <si>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</si>
  <si>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</si>
  <si>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</si>
  <si>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</si>
  <si>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</si>
  <si>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</si>
  <si>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</si>
  <si>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</si>
  <si>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</si>
  <si>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</si>
  <si>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</si>
  <si>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</si>
  <si>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</si>
  <si>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</si>
  <si>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</si>
  <si>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</si>
  <si>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</si>
  <si>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</si>
  <si>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</si>
  <si>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</si>
  <si>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</si>
  <si>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</si>
  <si>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</si>
  <si>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</si>
  <si>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</si>
  <si>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</si>
  <si>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</si>
  <si>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</si>
  <si>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</si>
  <si>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</si>
  <si>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</si>
  <si>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</si>
  <si>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</si>
  <si>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</si>
  <si>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</si>
  <si>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</si>
  <si>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</si>
  <si>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</si>
  <si>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</si>
  <si>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</si>
  <si>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</si>
  <si>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</si>
  <si>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</si>
  <si>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</si>
  <si>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</si>
  <si>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</si>
  <si>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</si>
  <si>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</si>
  <si>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</si>
  <si>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</si>
  <si>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</si>
  <si>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</si>
  <si>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</si>
  <si>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</si>
  <si>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</si>
  <si>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</si>
  <si>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</si>
  <si>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</si>
  <si>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</si>
  <si>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</si>
  <si>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</si>
  <si>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</si>
  <si>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</si>
  <si>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</si>
  <si>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</si>
  <si>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</si>
  <si>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</si>
  <si>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</si>
  <si>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</si>
  <si>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</si>
  <si>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</si>
  <si>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</si>
  <si>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</si>
  <si>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</si>
  <si>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</si>
  <si>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</si>
  <si>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</si>
  <si>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</si>
  <si>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</si>
  <si>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</si>
  <si>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</si>
  <si>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</si>
  <si>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</si>
  <si>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</si>
  <si>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</si>
  <si>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</si>
  <si>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</si>
  <si>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</si>
  <si>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</si>
  <si>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</si>
  <si>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</si>
  <si>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</si>
  <si>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</si>
  <si>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</si>
  <si>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</si>
  <si>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</si>
  <si>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</si>
  <si>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</si>
  <si>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</si>
  <si>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</si>
  <si>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</si>
  <si>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</si>
  <si>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</si>
  <si>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</si>
  <si>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</si>
  <si>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</si>
  <si>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</si>
  <si>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</si>
  <si>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</si>
  <si>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</si>
  <si>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</si>
  <si>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</si>
  <si>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</si>
  <si>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</si>
  <si>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</si>
  <si>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</si>
  <si>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</si>
  <si>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</si>
  <si>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</si>
  <si>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</si>
  <si>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</si>
  <si>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</si>
  <si>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</si>
  <si>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</si>
  <si>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</si>
  <si>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</si>
  <si>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</si>
  <si>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</si>
  <si>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</si>
  <si>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</si>
  <si>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</si>
  <si>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</si>
  <si>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</si>
  <si>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</si>
  <si>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</si>
  <si>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</si>
  <si>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</si>
  <si>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</si>
  <si>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</si>
  <si>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</si>
  <si>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</si>
  <si>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</si>
  <si>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</si>
  <si>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</si>
  <si>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</si>
  <si>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</si>
  <si>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</si>
  <si>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</si>
  <si>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</si>
  <si>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</si>
  <si>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</si>
  <si>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</si>
  <si>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</si>
  <si>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</si>
  <si>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</si>
  <si>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</si>
  <si>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</si>
  <si>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</si>
  <si>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</si>
  <si>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</si>
  <si>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</si>
  <si>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</si>
  <si>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</si>
  <si>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</si>
  <si>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</si>
  <si>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</si>
  <si>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</si>
  <si>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</si>
  <si>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</si>
  <si>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</si>
  <si>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</si>
  <si>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</si>
  <si>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</si>
  <si>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</si>
  <si>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</si>
  <si>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</si>
  <si>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</si>
  <si>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</si>
  <si>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</si>
  <si>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</si>
  <si>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</si>
  <si>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</si>
  <si>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</si>
  <si>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</si>
  <si>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</si>
  <si>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</si>
  <si>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</si>
  <si>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</si>
  <si>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</si>
  <si>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</si>
  <si>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</si>
  <si>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</si>
  <si>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</si>
  <si>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</si>
  <si>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</si>
  <si>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</si>
  <si>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</si>
  <si>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</si>
  <si>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</si>
  <si>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</si>
  <si>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</si>
  <si>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</si>
  <si>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</si>
  <si>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</si>
  <si>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</si>
  <si>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</si>
  <si>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</si>
  <si>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</si>
  <si>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</si>
  <si>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</si>
  <si>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</si>
  <si>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</si>
  <si>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</si>
  <si>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</si>
  <si>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</si>
  <si>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</si>
  <si>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</si>
  <si>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</si>
  <si>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</si>
  <si>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</si>
  <si>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</si>
  <si>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</si>
  <si>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</si>
  <si>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</si>
  <si>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</si>
  <si>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</si>
  <si>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</si>
  <si>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</si>
  <si>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</si>
  <si>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</si>
  <si>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</si>
  <si>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</si>
  <si>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</si>
  <si>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</si>
  <si>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</si>
  <si>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</si>
  <si>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</si>
  <si>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</si>
  <si>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</si>
  <si>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</si>
  <si>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</si>
  <si>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</si>
  <si>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</si>
  <si>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</si>
  <si>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</si>
  <si>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</si>
  <si>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</si>
  <si>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</si>
  <si>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</si>
  <si>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</si>
  <si>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</si>
  <si>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</si>
  <si>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</si>
  <si>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</si>
  <si>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</si>
  <si>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</si>
  <si>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</si>
  <si>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</si>
  <si>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</si>
  <si>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</si>
  <si>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</si>
  <si>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</si>
  <si>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</si>
  <si>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</si>
  <si>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</si>
  <si>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</si>
  <si>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</si>
  <si>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</si>
  <si>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</si>
  <si>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</si>
  <si>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</si>
  <si>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</si>
  <si>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</si>
  <si>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</si>
  <si>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</si>
  <si>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</si>
  <si>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</si>
  <si>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</si>
  <si>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</si>
  <si>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</si>
  <si>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</si>
  <si>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</si>
  <si>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</si>
  <si>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</si>
  <si>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</si>
  <si>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</si>
  <si>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</si>
  <si>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</si>
  <si>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</si>
  <si>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</si>
  <si>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</si>
  <si>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</si>
  <si>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</si>
  <si>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</si>
  <si>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</si>
  <si>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</si>
  <si>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</si>
  <si>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</si>
  <si>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</si>
  <si>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</si>
  <si>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</si>
  <si>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</si>
  <si>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</si>
  <si>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</si>
  <si>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</si>
  <si>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</si>
  <si>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</si>
  <si>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</si>
  <si>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</si>
  <si>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</si>
  <si>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</si>
  <si>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</si>
  <si>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</si>
  <si>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</si>
  <si>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</si>
  <si>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</si>
  <si>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</si>
  <si>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</si>
  <si>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</si>
  <si>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</si>
  <si>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</si>
  <si>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</si>
  <si>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</si>
  <si>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</si>
  <si>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</si>
  <si>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</si>
  <si>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</si>
  <si>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</si>
  <si>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</si>
  <si>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</si>
  <si>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</si>
  <si>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</si>
  <si>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</si>
  <si>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</si>
  <si>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</si>
  <si>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</si>
  <si>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</si>
  <si>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</si>
  <si>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</si>
  <si>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</si>
  <si>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</si>
  <si>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</si>
  <si>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</si>
  <si>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</si>
  <si>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</si>
  <si>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</si>
  <si>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</si>
  <si>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</si>
  <si>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</si>
  <si>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</si>
  <si>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</si>
  <si>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</si>
  <si>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</si>
  <si>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</si>
  <si>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</si>
  <si>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</si>
  <si>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</si>
  <si>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</si>
  <si>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</si>
  <si>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</si>
  <si>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</si>
  <si>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</si>
  <si>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</si>
  <si>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</si>
  <si>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</si>
  <si>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</si>
  <si>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</si>
  <si>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</si>
  <si>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</si>
  <si>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</si>
  <si>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</si>
  <si>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</si>
  <si>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</si>
  <si>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</si>
  <si>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</si>
  <si>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</si>
  <si>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</si>
  <si>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</si>
  <si>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</si>
  <si>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</si>
  <si>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</si>
  <si>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</si>
  <si>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</si>
  <si>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</si>
  <si>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</si>
  <si>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</si>
  <si>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</si>
  <si>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</si>
  <si>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</si>
  <si>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</si>
  <si>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</si>
  <si>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</si>
  <si>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</si>
  <si>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</si>
  <si>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</si>
  <si>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</si>
  <si>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</si>
  <si>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</si>
  <si>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</si>
  <si>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</si>
  <si>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</si>
  <si>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</si>
  <si>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</si>
  <si>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</si>
  <si>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</si>
  <si>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</si>
  <si>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</si>
  <si>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</si>
  <si>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</si>
  <si>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</si>
  <si>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</si>
  <si>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</si>
  <si>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</si>
  <si>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</si>
  <si>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</si>
  <si>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</si>
  <si>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</si>
  <si>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</si>
  <si>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</si>
  <si>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</si>
  <si>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</si>
  <si>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</si>
  <si>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</si>
  <si>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</si>
  <si>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</si>
  <si>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</si>
  <si>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</si>
  <si>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</si>
  <si>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</si>
  <si>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</si>
  <si>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</si>
  <si>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</si>
  <si>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</si>
  <si>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</si>
  <si>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</si>
  <si>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</si>
  <si>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</si>
  <si>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</si>
  <si>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</si>
  <si>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</si>
  <si>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</si>
  <si>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</si>
  <si>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</si>
  <si>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</si>
  <si>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</si>
  <si>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</si>
  <si>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</si>
  <si>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</si>
  <si>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</si>
  <si>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</si>
  <si>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</si>
  <si>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</si>
  <si>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</si>
  <si>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</si>
  <si>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</si>
  <si>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</si>
  <si>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</si>
  <si>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</si>
  <si>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</si>
  <si>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</si>
  <si>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</si>
  <si>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</si>
  <si>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</si>
  <si>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</si>
  <si>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</si>
  <si>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</si>
  <si>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</si>
  <si>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</si>
  <si>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</si>
  <si>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</si>
  <si>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</si>
  <si>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</si>
  <si>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</si>
  <si>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</si>
  <si>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</si>
  <si>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</si>
  <si>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</si>
  <si>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</si>
  <si>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</si>
  <si>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</si>
  <si>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</si>
  <si>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</si>
  <si>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</si>
  <si>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</si>
  <si>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</si>
  <si>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</si>
  <si>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</si>
  <si>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</si>
  <si>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</si>
  <si>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</si>
  <si>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</si>
  <si>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</si>
  <si>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</si>
  <si>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</si>
  <si>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</si>
  <si>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</si>
  <si>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</si>
  <si>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</si>
  <si>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</si>
  <si>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</si>
  <si>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</si>
  <si>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</si>
  <si>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</si>
  <si>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</si>
  <si>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</si>
  <si>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</si>
  <si>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</si>
  <si>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</si>
  <si>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</si>
  <si>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</si>
  <si>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</si>
  <si>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</si>
  <si>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</si>
  <si>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</si>
  <si>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</si>
  <si>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</si>
  <si>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</si>
  <si>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</si>
  <si>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</si>
  <si>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</si>
  <si>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</si>
  <si>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</si>
  <si>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</si>
  <si>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</si>
  <si>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</si>
  <si>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</si>
  <si>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</si>
  <si>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</si>
  <si>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</si>
  <si>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</si>
  <si>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</si>
  <si>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</si>
  <si>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</si>
  <si>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</si>
  <si>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</si>
  <si>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</si>
  <si>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</si>
  <si>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</si>
  <si>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</si>
  <si>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</si>
  <si>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</si>
  <si>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</si>
  <si>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</si>
  <si>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</si>
  <si>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</si>
  <si>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</si>
  <si>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</si>
  <si>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</si>
  <si>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</si>
  <si>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</si>
  <si>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</si>
  <si>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</si>
  <si>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</si>
  <si>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</si>
  <si>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</si>
  <si>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</si>
  <si>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</si>
  <si>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</si>
  <si>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</si>
  <si>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</si>
  <si>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</si>
  <si>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</si>
  <si>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</si>
  <si>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</si>
  <si>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</si>
  <si>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</si>
  <si>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</si>
  <si>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</si>
  <si>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</si>
  <si>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</si>
  <si>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</si>
  <si>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</si>
  <si>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</si>
  <si>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</si>
  <si>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</si>
  <si>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</si>
  <si>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</si>
  <si>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</si>
  <si>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</si>
  <si>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</si>
  <si>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</si>
  <si>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</si>
  <si>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</si>
  <si>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</si>
  <si>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</si>
  <si>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</si>
  <si>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</si>
  <si>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</si>
  <si>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</si>
  <si>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</si>
  <si>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</si>
  <si>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</si>
  <si>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</si>
  <si>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</si>
  <si>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</si>
  <si>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</si>
  <si>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</si>
  <si>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</si>
  <si>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</si>
  <si>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</si>
  <si>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</si>
  <si>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</si>
  <si>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</si>
  <si>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</si>
  <si>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</si>
  <si>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</si>
  <si>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</si>
  <si>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</si>
  <si>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</si>
  <si>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</si>
  <si>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</si>
  <si>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</si>
  <si>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</si>
  <si>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</si>
  <si>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</si>
  <si>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</si>
  <si>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</si>
  <si>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</si>
  <si>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</si>
  <si>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</si>
  <si>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</si>
  <si>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</si>
  <si>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</si>
  <si>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</si>
  <si>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</si>
  <si>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</si>
  <si>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</si>
  <si>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</si>
  <si>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</si>
  <si>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</si>
  <si>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</si>
  <si>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</si>
  <si>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</si>
  <si>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</si>
  <si>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</si>
  <si>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</si>
  <si>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</si>
  <si>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</si>
  <si>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</si>
  <si>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</si>
  <si>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</si>
  <si>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</si>
  <si>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</si>
  <si>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</si>
  <si>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</si>
  <si>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</si>
  <si>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</si>
  <si>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</si>
  <si>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</si>
  <si>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</si>
  <si>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</si>
  <si>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</si>
  <si>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</si>
  <si>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</si>
  <si>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</si>
  <si>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</si>
  <si>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</si>
  <si>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</si>
  <si>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</si>
  <si>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</si>
  <si>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</si>
  <si>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</si>
  <si>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</si>
  <si>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</si>
  <si>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</si>
  <si>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</si>
  <si>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</si>
  <si>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</si>
  <si>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</si>
  <si>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</si>
  <si>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</si>
  <si>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</si>
  <si>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</si>
  <si>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</si>
  <si>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</si>
  <si>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</si>
  <si>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</si>
  <si>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</si>
  <si>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</si>
  <si>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</si>
  <si>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</si>
  <si>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</si>
  <si>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</si>
  <si>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</si>
  <si>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</si>
  <si>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</si>
  <si>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</si>
  <si>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</si>
  <si>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</si>
  <si>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</si>
  <si>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</si>
  <si>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</si>
  <si>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</si>
  <si>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</si>
  <si>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</si>
  <si>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</si>
  <si>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</si>
  <si>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</si>
  <si>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</si>
  <si>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</si>
  <si>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</si>
  <si>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</si>
  <si>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</si>
  <si>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</si>
  <si>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</si>
  <si>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</si>
  <si>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</si>
  <si>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</si>
  <si>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</si>
  <si>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</si>
  <si>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</si>
  <si>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</si>
  <si>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</si>
  <si>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</si>
  <si>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</si>
  <si>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</si>
  <si>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</si>
  <si>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</si>
  <si>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</si>
  <si>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</si>
  <si>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</si>
  <si>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</si>
  <si>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</si>
  <si>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</si>
  <si>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</si>
  <si>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</si>
  <si>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</si>
  <si>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</si>
  <si>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</si>
  <si>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</si>
  <si>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</si>
  <si>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</si>
  <si>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</si>
  <si>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</si>
  <si>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</si>
  <si>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</si>
  <si>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</si>
  <si>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</si>
  <si>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</si>
  <si>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</si>
  <si>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</si>
  <si>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</si>
  <si>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</si>
  <si>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</si>
  <si>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</si>
  <si>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</si>
  <si>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</si>
  <si>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</si>
  <si>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</si>
  <si>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</si>
  <si>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</si>
  <si>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</si>
  <si>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</si>
  <si>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</si>
  <si>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</si>
  <si>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</si>
  <si>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</si>
  <si>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</si>
  <si>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</si>
  <si>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</si>
  <si>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</si>
  <si>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</si>
  <si>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</si>
  <si>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</si>
  <si>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</si>
  <si>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</si>
  <si>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</si>
  <si>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</si>
  <si>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</si>
  <si>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</si>
  <si>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</si>
  <si>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</si>
  <si>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</si>
  <si>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</si>
  <si>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</si>
  <si>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</si>
  <si>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</si>
  <si>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</si>
  <si>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</si>
  <si>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</si>
  <si>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</si>
  <si>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</si>
  <si>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</si>
  <si>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</si>
  <si>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</si>
  <si>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</si>
  <si>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</si>
  <si>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</si>
  <si>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</si>
  <si>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</si>
  <si>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</si>
  <si>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</si>
  <si>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</si>
  <si>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</si>
  <si>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</si>
  <si>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</si>
  <si>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</si>
  <si>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</si>
  <si>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</si>
  <si>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</si>
  <si>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</si>
  <si>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</si>
  <si>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</si>
  <si>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</si>
  <si>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</si>
  <si>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</si>
  <si>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</si>
  <si>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</si>
  <si>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</si>
  <si>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</si>
  <si>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</si>
  <si>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</si>
  <si>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</si>
  <si>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</si>
  <si>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</si>
  <si>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</si>
  <si>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</si>
  <si>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</si>
  <si>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</si>
  <si>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</si>
  <si>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</si>
  <si>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</si>
  <si>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</si>
  <si>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</si>
  <si>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</si>
  <si>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</si>
  <si>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</si>
  <si>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</si>
  <si>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</si>
  <si>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</si>
  <si>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</si>
  <si>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</si>
  <si>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</si>
  <si>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</si>
  <si>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</si>
  <si>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</si>
  <si>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</si>
  <si>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</si>
  <si>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</si>
  <si>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</si>
  <si>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</si>
  <si>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</si>
  <si>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</si>
  <si>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</si>
  <si>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</si>
  <si>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</si>
  <si>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</si>
  <si>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</si>
  <si>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</si>
  <si>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</si>
  <si>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</si>
  <si>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</si>
  <si>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</si>
  <si>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</si>
  <si>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</si>
  <si>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</si>
  <si>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</si>
  <si>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</si>
  <si>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</si>
  <si>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</si>
  <si>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</si>
  <si>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</si>
  <si>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</si>
  <si>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</si>
  <si>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</si>
  <si>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</si>
  <si>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</si>
  <si>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</si>
  <si>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</si>
  <si>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</si>
  <si>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</si>
  <si>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</si>
  <si>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</si>
  <si>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</si>
  <si>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</si>
  <si>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</si>
  <si>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</si>
  <si>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</si>
  <si>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</si>
  <si>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</si>
  <si>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</si>
  <si>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</si>
  <si>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</si>
  <si>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</si>
  <si>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</si>
  <si>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</si>
  <si>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</si>
  <si>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</si>
  <si>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</si>
  <si>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</si>
  <si>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</si>
  <si>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</si>
  <si>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</si>
  <si>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</si>
  <si>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</si>
  <si>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</si>
  <si>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</si>
  <si>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</si>
  <si>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</si>
  <si>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</si>
  <si>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</si>
  <si>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</si>
  <si>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</si>
  <si>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</si>
  <si>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</si>
  <si>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</si>
  <si>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</si>
  <si>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</si>
  <si>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</si>
  <si>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</si>
  <si>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</si>
  <si>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</si>
  <si>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</si>
  <si>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</si>
  <si>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</si>
  <si>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</si>
  <si>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</si>
  <si>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</si>
  <si>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</si>
  <si>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</si>
  <si>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</si>
  <si>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</si>
  <si>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</si>
  <si>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</si>
  <si>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</si>
  <si>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</si>
  <si>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</si>
  <si>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</si>
  <si>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</si>
  <si>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</si>
  <si>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</si>
  <si>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</si>
  <si>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</si>
  <si>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</si>
  <si>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</si>
  <si>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</si>
  <si>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</si>
  <si>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</si>
  <si>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</si>
  <si>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</si>
  <si>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</si>
  <si>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</si>
  <si>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</si>
  <si>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</si>
  <si>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</si>
  <si>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</si>
  <si>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</si>
  <si>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</si>
  <si>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</si>
  <si>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</si>
  <si>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</si>
  <si>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</si>
  <si>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</si>
  <si>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</si>
  <si>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</si>
  <si>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</si>
  <si>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</si>
  <si>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</si>
  <si>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</si>
  <si>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</si>
  <si>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</si>
  <si>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</si>
  <si>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</si>
  <si>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</si>
  <si>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</si>
  <si>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</si>
  <si>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</si>
  <si>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</si>
  <si>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</si>
  <si>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</si>
  <si>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</si>
  <si>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</si>
  <si>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</si>
  <si>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</si>
  <si>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</si>
  <si>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</si>
  <si>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</si>
  <si>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</si>
  <si>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</si>
  <si>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</si>
  <si>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</si>
  <si>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</si>
  <si>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</si>
  <si>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</si>
  <si>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</si>
  <si>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</si>
  <si>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</si>
  <si>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</si>
  <si>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</si>
  <si>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</si>
  <si>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</si>
  <si>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</si>
  <si>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</si>
  <si>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</si>
  <si>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</si>
  <si>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</si>
  <si>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</si>
  <si>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</si>
  <si>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</si>
  <si>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</si>
  <si>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</si>
  <si>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</si>
  <si>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</si>
  <si>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</si>
  <si>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</si>
  <si>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</si>
  <si>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</si>
  <si>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</si>
  <si>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</si>
  <si>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</si>
  <si>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</si>
  <si>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</si>
  <si>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</si>
  <si>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</si>
  <si>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</si>
  <si>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</si>
  <si>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</si>
  <si>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</si>
  <si>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</si>
  <si>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</si>
  <si>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</si>
  <si>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</si>
  <si>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</si>
  <si>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</si>
  <si>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</si>
  <si>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</si>
  <si>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</si>
  <si>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</si>
  <si>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</si>
  <si>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</si>
  <si>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</si>
  <si>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</si>
  <si>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</si>
  <si>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</si>
  <si>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</si>
  <si>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</si>
  <si>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</si>
  <si>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</si>
  <si>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</si>
  <si>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</si>
  <si>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</si>
  <si>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</si>
  <si>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</si>
  <si>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</si>
  <si>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</si>
  <si>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</si>
  <si>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</si>
  <si>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</si>
  <si>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</si>
  <si>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</si>
  <si>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</si>
  <si>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</si>
  <si>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</si>
  <si>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</si>
  <si>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</si>
  <si>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</si>
  <si>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</si>
  <si>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</si>
  <si>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</si>
  <si>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</si>
  <si>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</si>
  <si>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</si>
  <si>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</si>
  <si>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</si>
  <si>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</si>
  <si>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</si>
  <si>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</si>
  <si>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</si>
  <si>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</si>
  <si>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</si>
  <si>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</si>
  <si>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</si>
  <si>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</si>
  <si>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</si>
  <si>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</si>
  <si>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</si>
  <si>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</si>
  <si>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</si>
  <si>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</si>
  <si>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</si>
  <si>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</si>
  <si>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</si>
  <si>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</si>
  <si>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</si>
  <si>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</si>
  <si>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</si>
  <si>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</si>
  <si>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</si>
  <si>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</si>
  <si>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</si>
  <si>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</si>
  <si>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</si>
  <si>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</si>
  <si>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</si>
  <si>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</si>
  <si>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</si>
  <si>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</si>
  <si>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</si>
  <si>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</si>
  <si>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</si>
  <si>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</si>
  <si>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</si>
  <si>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</si>
  <si>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</si>
  <si>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</si>
  <si>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</si>
  <si>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</si>
  <si>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</si>
  <si>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</si>
  <si>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</si>
  <si>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</si>
  <si>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</si>
  <si>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</si>
  <si>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</si>
  <si>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</si>
  <si>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</si>
  <si>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</si>
  <si>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</si>
  <si>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</si>
  <si>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</si>
  <si>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</si>
  <si>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</si>
  <si>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</si>
  <si>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</si>
  <si>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</si>
  <si>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</si>
  <si>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</si>
  <si>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</si>
  <si>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</si>
  <si>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</si>
  <si>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</si>
  <si>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</si>
  <si>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</si>
  <si>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</si>
  <si>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</si>
  <si>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</si>
  <si>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</si>
  <si>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</si>
  <si>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</si>
  <si>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</si>
  <si>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</si>
  <si>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</si>
  <si>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</si>
  <si>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</si>
  <si>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</si>
  <si>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</si>
  <si>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</si>
  <si>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</si>
  <si>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</si>
  <si>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</si>
  <si>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</si>
  <si>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</si>
  <si>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</si>
  <si>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</si>
  <si>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</si>
  <si>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</si>
  <si>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</si>
  <si>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</si>
  <si>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</si>
  <si>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</si>
  <si>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</si>
  <si>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</si>
  <si>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</si>
  <si>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</si>
  <si>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</si>
  <si>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</si>
  <si>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</si>
  <si>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</si>
  <si>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</si>
  <si>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</si>
  <si>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</si>
  <si>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</si>
  <si>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</si>
  <si>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</si>
  <si>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</si>
  <si>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</si>
  <si>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</si>
  <si>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</si>
  <si>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</si>
  <si>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</si>
  <si>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</si>
  <si>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</si>
  <si>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</si>
  <si>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</si>
  <si>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</si>
  <si>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</si>
  <si>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</si>
  <si>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</si>
  <si>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</si>
  <si>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</si>
  <si>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</si>
  <si>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</si>
  <si>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</si>
  <si>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</si>
  <si>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</si>
  <si>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</si>
  <si>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</si>
  <si>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</si>
  <si>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</si>
  <si>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</si>
  <si>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</si>
  <si>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</si>
  <si>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</si>
  <si>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</si>
  <si>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</si>
  <si>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</si>
  <si>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</si>
  <si>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</si>
  <si>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</si>
  <si>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</si>
  <si>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</si>
  <si>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</si>
  <si>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</si>
  <si>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</si>
  <si>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</si>
  <si>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</si>
  <si>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</si>
  <si>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</si>
  <si>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</si>
  <si>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</si>
  <si>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</si>
  <si>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</si>
  <si>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</si>
  <si>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</si>
  <si>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</si>
  <si>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</si>
  <si>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</si>
  <si>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</si>
  <si>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</si>
  <si>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</si>
  <si>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</si>
  <si>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</si>
  <si>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</si>
  <si>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</si>
  <si>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</si>
  <si>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</si>
  <si>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</si>
  <si>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</si>
  <si>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</si>
  <si>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</si>
  <si>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</si>
  <si>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</si>
  <si>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</si>
  <si>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</si>
  <si>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</si>
  <si>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</si>
  <si>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</si>
  <si>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</si>
  <si>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</si>
  <si>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</si>
  <si>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</si>
  <si>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</si>
  <si>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</si>
  <si>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</si>
  <si>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</si>
  <si>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</si>
  <si>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</si>
  <si>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</si>
  <si>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</si>
  <si>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</si>
  <si>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</si>
  <si>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</si>
  <si>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</si>
  <si>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</si>
  <si>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</si>
  <si>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</si>
  <si>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</si>
  <si>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</si>
  <si>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</si>
  <si>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</si>
  <si>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</si>
  <si>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</si>
  <si>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</si>
  <si>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</si>
  <si>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</si>
  <si>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</si>
  <si>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</si>
  <si>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</si>
  <si>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</si>
  <si>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</si>
  <si>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</si>
  <si>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</si>
  <si>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</si>
  <si>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</si>
  <si>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</si>
  <si>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</si>
  <si>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</si>
  <si>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</si>
  <si>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</si>
  <si>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</si>
  <si>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</si>
  <si>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</si>
  <si>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</si>
  <si>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</si>
  <si>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</si>
  <si>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</si>
  <si>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</si>
  <si>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</si>
  <si>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</si>
  <si>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</si>
  <si>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</si>
  <si>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</si>
  <si>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</si>
  <si>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</si>
  <si>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</si>
  <si>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</si>
  <si>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</si>
  <si>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</si>
  <si>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</si>
  <si>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</si>
  <si>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</si>
  <si>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</si>
  <si>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</si>
  <si>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</si>
  <si>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</si>
  <si>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</si>
  <si>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</si>
  <si>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</si>
  <si>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</si>
  <si>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</si>
  <si>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</si>
  <si>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</si>
  <si>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</si>
  <si>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</si>
  <si>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</si>
  <si>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</si>
  <si>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</si>
  <si>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</si>
  <si>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</si>
  <si>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</si>
  <si>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</si>
  <si>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</si>
  <si>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</si>
  <si>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</si>
  <si>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</si>
  <si>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</si>
  <si>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</si>
  <si>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</si>
  <si>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</si>
  <si>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</si>
  <si>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</si>
  <si>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</si>
  <si>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</si>
  <si>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</si>
  <si>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</si>
  <si>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</si>
  <si>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</si>
  <si>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</si>
  <si>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</si>
  <si>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</si>
  <si>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</si>
  <si>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</si>
  <si>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</si>
  <si>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</si>
  <si>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</si>
  <si>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</si>
  <si>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</si>
  <si>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</si>
  <si>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</si>
  <si>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</si>
  <si>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</si>
  <si>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</si>
  <si>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</si>
  <si>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</si>
  <si>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</si>
  <si>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</si>
  <si>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</si>
  <si>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</si>
  <si>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</si>
  <si>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</si>
  <si>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</si>
  <si>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</si>
  <si>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</si>
  <si>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</si>
  <si>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</si>
  <si>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</si>
  <si>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</si>
  <si>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</si>
  <si>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</si>
  <si>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</si>
  <si>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</si>
  <si>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</si>
  <si>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</si>
  <si>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</si>
  <si>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</si>
  <si>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</si>
  <si>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</si>
  <si>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</si>
  <si>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</si>
  <si>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</si>
  <si>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</si>
  <si>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</si>
  <si>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</si>
  <si>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</si>
  <si>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</si>
  <si>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</si>
  <si>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</si>
  <si>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</si>
  <si>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</si>
  <si>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</si>
  <si>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</si>
  <si>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</si>
  <si>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</si>
  <si>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</si>
  <si>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</si>
  <si>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</si>
  <si>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</si>
  <si>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</si>
  <si>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</si>
  <si>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</si>
  <si>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</si>
  <si>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</si>
  <si>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</si>
  <si>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</si>
  <si>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</si>
  <si>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</si>
  <si>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</si>
  <si>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</si>
  <si>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</si>
  <si>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</si>
  <si>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</si>
  <si>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</si>
  <si>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</si>
  <si>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</si>
  <si>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</si>
  <si>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</si>
  <si>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</si>
  <si>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</si>
  <si>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</si>
  <si>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</si>
  <si>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</si>
  <si>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</si>
  <si>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</si>
  <si>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</si>
  <si>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</si>
  <si>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</si>
  <si>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</si>
  <si>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</si>
  <si>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</si>
  <si>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</si>
  <si>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</si>
  <si>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</si>
  <si>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</si>
  <si>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</si>
  <si>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</si>
  <si>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</si>
  <si>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</si>
  <si>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</si>
  <si>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</si>
  <si>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</si>
  <si>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</si>
  <si>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</si>
  <si>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</si>
  <si>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</si>
  <si>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</si>
  <si>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</si>
  <si>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</si>
  <si>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</si>
  <si>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</si>
  <si>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</si>
  <si>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</si>
  <si>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</si>
  <si>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</si>
  <si>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</si>
  <si>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</si>
  <si>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</si>
  <si>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</si>
  <si>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</si>
  <si>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</si>
  <si>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</si>
  <si>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</si>
  <si>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</si>
  <si>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</si>
  <si>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</si>
  <si>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</si>
  <si>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</si>
  <si>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</si>
  <si>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</si>
  <si>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</si>
  <si>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</si>
  <si>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</si>
  <si>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</si>
  <si>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</si>
  <si>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</si>
  <si>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</si>
  <si>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</si>
  <si>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</si>
  <si>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</si>
  <si>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</si>
  <si>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</si>
  <si>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</si>
  <si>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</si>
  <si>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</si>
  <si>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</si>
  <si>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</si>
  <si>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</si>
  <si>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</si>
  <si>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</si>
  <si>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</si>
  <si>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</si>
  <si>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</si>
  <si>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</si>
  <si>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</si>
  <si>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</si>
  <si>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</si>
  <si>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</si>
  <si>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</si>
  <si>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</si>
  <si>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</si>
  <si>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</si>
  <si>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</si>
  <si>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</si>
  <si>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</si>
  <si>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</si>
  <si>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</si>
  <si>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</si>
  <si>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</si>
  <si>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</si>
  <si>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</si>
  <si>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</si>
  <si>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</si>
  <si>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</si>
  <si>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</si>
  <si>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</si>
  <si>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</si>
  <si>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</si>
  <si>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</si>
  <si>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</si>
  <si>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</si>
  <si>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</si>
  <si>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</si>
  <si>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</si>
  <si>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</si>
  <si>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</si>
  <si>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</si>
  <si>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</si>
  <si>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</si>
  <si>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</si>
  <si>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</si>
  <si>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</si>
  <si>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</si>
  <si>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</si>
  <si>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</si>
  <si>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</si>
  <si>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</si>
  <si>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</si>
  <si>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</si>
  <si>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</si>
  <si>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</si>
  <si>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</si>
  <si>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</si>
  <si>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</si>
  <si>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</si>
  <si>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</si>
  <si>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</si>
  <si>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</si>
  <si>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</si>
  <si>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</si>
  <si>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</si>
  <si>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</si>
  <si>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</si>
  <si>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</si>
  <si>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</si>
  <si>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</si>
  <si>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</si>
  <si>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</si>
  <si>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</si>
  <si>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</si>
  <si>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</si>
  <si>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</si>
  <si>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</si>
  <si>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</si>
  <si>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</si>
  <si>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</si>
  <si>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</si>
  <si>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</si>
  <si>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</si>
  <si>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</si>
  <si>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</si>
  <si>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</si>
  <si>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</si>
  <si>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</si>
  <si>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</si>
  <si>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</si>
  <si>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</si>
  <si>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</si>
  <si>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</si>
  <si>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</si>
  <si>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</si>
  <si>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</si>
  <si>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</si>
  <si>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</si>
  <si>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</si>
  <si>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</si>
  <si>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</si>
  <si>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</si>
  <si>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</si>
  <si>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</si>
  <si>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</si>
  <si>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</si>
  <si>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</si>
  <si>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</si>
  <si>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</si>
  <si>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</si>
  <si>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</si>
  <si>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</si>
  <si>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</si>
  <si>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</si>
  <si>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</si>
  <si>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</si>
  <si>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</si>
  <si>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</si>
  <si>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</si>
  <si>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</si>
  <si>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</si>
  <si>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</si>
  <si>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</si>
  <si>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</si>
  <si>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</si>
  <si>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</si>
  <si>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</si>
  <si>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</si>
  <si>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</si>
  <si>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</si>
  <si>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</si>
  <si>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</si>
  <si>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</si>
  <si>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</si>
  <si>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</si>
  <si>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</si>
  <si>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</si>
  <si>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</si>
  <si>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</si>
  <si>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</si>
  <si>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</si>
  <si>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</si>
  <si>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</si>
  <si>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</si>
  <si>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</si>
  <si>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</si>
  <si>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</si>
  <si>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</si>
  <si>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</si>
  <si>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</si>
  <si>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</si>
  <si>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</si>
  <si>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</si>
  <si>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</si>
  <si>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</si>
  <si>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</si>
  <si>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</si>
  <si>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</si>
  <si>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</si>
  <si>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</si>
  <si>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</si>
  <si>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</si>
  <si>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</si>
  <si>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</si>
  <si>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</si>
  <si>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</si>
  <si>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</si>
  <si>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</si>
  <si>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</si>
  <si>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</si>
  <si>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</si>
  <si>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</si>
  <si>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</si>
  <si>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</si>
  <si>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</si>
  <si>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</si>
  <si>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</si>
  <si>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</si>
  <si>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</si>
  <si>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</si>
  <si>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</si>
  <si>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</si>
  <si>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</si>
  <si>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</si>
  <si>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</si>
  <si>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</si>
  <si>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</si>
  <si>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</si>
  <si>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</si>
  <si>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</si>
  <si>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</si>
  <si>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</si>
  <si>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</si>
  <si>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</si>
  <si>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</si>
  <si>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</si>
  <si>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</si>
  <si>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</si>
  <si>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</si>
  <si>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</si>
  <si>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</si>
  <si>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</si>
  <si>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</si>
  <si>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</si>
  <si>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</si>
  <si>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</si>
  <si>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</si>
  <si>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</si>
  <si>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</si>
  <si>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</si>
  <si>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</si>
  <si>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</si>
  <si>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</si>
  <si>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</si>
  <si>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</si>
  <si>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</si>
  <si>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</si>
  <si>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</si>
  <si>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</si>
  <si>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</si>
  <si>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</si>
  <si>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</si>
  <si>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</si>
  <si>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</si>
  <si>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</si>
  <si>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</si>
  <si>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</si>
  <si>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</si>
  <si>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</si>
  <si>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</si>
  <si>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</si>
  <si>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</si>
  <si>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</si>
  <si>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</si>
  <si>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</si>
  <si>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</si>
  <si>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</si>
  <si>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</si>
  <si>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</si>
  <si>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</si>
  <si>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</si>
  <si>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</si>
  <si>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</si>
  <si>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</si>
  <si>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</si>
  <si>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</si>
  <si>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</si>
  <si>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</si>
  <si>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</si>
  <si>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</si>
  <si>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</si>
  <si>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</si>
  <si>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</si>
  <si>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</si>
  <si>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</si>
  <si>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</si>
  <si>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</si>
  <si>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</si>
  <si>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</si>
  <si>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</si>
  <si>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</si>
  <si>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</si>
  <si>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</si>
  <si>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</si>
  <si>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</si>
  <si>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</si>
  <si>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</si>
  <si>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</si>
  <si>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</si>
  <si>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</si>
  <si>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</si>
  <si>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</si>
  <si>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</si>
  <si>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</si>
  <si>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</si>
  <si>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</si>
  <si>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</si>
  <si>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</si>
  <si>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</si>
  <si>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</si>
  <si>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</si>
  <si>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</si>
  <si>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</si>
  <si>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</si>
  <si>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</si>
  <si>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</si>
  <si>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</si>
  <si>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</si>
  <si>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</si>
  <si>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</si>
  <si>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</si>
  <si>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</si>
  <si>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</si>
  <si>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</si>
  <si>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</si>
  <si>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</si>
  <si>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</si>
  <si>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</si>
  <si>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</si>
  <si>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</si>
  <si>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</si>
  <si>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</si>
  <si>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</si>
  <si>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</si>
  <si>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</si>
  <si>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</si>
  <si>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</si>
  <si>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</si>
  <si>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</si>
  <si>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</si>
  <si>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</si>
  <si>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</si>
  <si>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</si>
  <si>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</si>
  <si>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</si>
  <si>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</si>
  <si>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</si>
  <si>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</si>
  <si>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</si>
  <si>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</si>
  <si>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</si>
  <si>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</si>
  <si>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</si>
  <si>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</si>
  <si>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</si>
  <si>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</si>
  <si>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</si>
  <si>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</si>
  <si>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</si>
  <si>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</si>
  <si>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</si>
  <si>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</si>
  <si>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</si>
  <si>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</si>
  <si>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</si>
  <si>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</si>
  <si>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</si>
  <si>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</si>
  <si>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</si>
  <si>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</si>
  <si>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</si>
  <si>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</si>
  <si>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</si>
  <si>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</si>
  <si>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</si>
  <si>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</si>
  <si>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</si>
  <si>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</si>
  <si>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</si>
  <si>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</si>
  <si>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</si>
  <si>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</si>
  <si>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</si>
  <si>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</si>
  <si>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</si>
  <si>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</si>
  <si>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</si>
  <si>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</si>
  <si>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</si>
  <si>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</si>
  <si>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</si>
  <si>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</si>
  <si>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</si>
  <si>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</si>
  <si>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</si>
  <si>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</si>
  <si>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</si>
  <si>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</si>
  <si>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</si>
  <si>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</si>
  <si>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</si>
  <si>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</si>
  <si>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</si>
  <si>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</si>
  <si>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</si>
  <si>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</si>
  <si>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</si>
  <si>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</si>
  <si>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</si>
  <si>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</si>
  <si>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</si>
  <si>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</si>
  <si>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</si>
  <si>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</si>
  <si>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</si>
  <si>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</si>
  <si>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</si>
  <si>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</si>
  <si>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</si>
  <si>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</si>
  <si>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</si>
  <si>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</si>
  <si>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</si>
  <si>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</si>
  <si>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</si>
  <si>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</si>
  <si>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</si>
  <si>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</si>
  <si>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</si>
  <si>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</si>
  <si>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</si>
  <si>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</si>
  <si>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</si>
  <si>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</si>
  <si>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</si>
  <si>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</si>
  <si>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</si>
  <si>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</si>
  <si>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</si>
  <si>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</si>
  <si>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</si>
  <si>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</si>
  <si>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</si>
  <si>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</si>
  <si>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</si>
  <si>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</si>
  <si>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</si>
  <si>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</si>
  <si>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</si>
  <si>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</si>
  <si>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</si>
  <si>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</si>
  <si>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</si>
  <si>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</si>
  <si>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</si>
  <si>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</si>
  <si>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</si>
  <si>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</si>
  <si>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</si>
  <si>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</si>
  <si>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</si>
  <si>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</si>
  <si>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</si>
  <si>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</si>
  <si>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</si>
  <si>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</si>
  <si>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</si>
  <si>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</si>
  <si>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</si>
  <si>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</si>
  <si>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</si>
  <si>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</si>
  <si>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</si>
  <si>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</si>
  <si>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</si>
  <si>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</si>
  <si>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</si>
  <si>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</si>
  <si>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</si>
  <si>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</si>
  <si>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</si>
  <si>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</si>
  <si>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</si>
  <si>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</si>
  <si>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</si>
  <si>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</si>
  <si>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</si>
  <si>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</si>
  <si>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</si>
  <si>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</si>
  <si>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</si>
  <si>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</si>
  <si>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</si>
  <si>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</si>
  <si>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</si>
  <si>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</si>
  <si>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</si>
  <si>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</si>
  <si>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</si>
  <si>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</si>
  <si>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</si>
  <si>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</si>
  <si>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</si>
  <si>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</si>
  <si>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</si>
  <si>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</si>
  <si>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</si>
  <si>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</si>
  <si>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</si>
  <si>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</si>
  <si>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</si>
  <si>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</si>
  <si>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</si>
  <si>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</si>
  <si>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</si>
  <si>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</si>
  <si>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</si>
  <si>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</si>
  <si>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</si>
  <si>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</si>
  <si>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</si>
  <si>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</si>
  <si>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</si>
  <si>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</si>
  <si>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</si>
  <si>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</si>
  <si>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</si>
  <si>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</si>
  <si>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</si>
  <si>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</si>
  <si>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</si>
  <si>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</si>
  <si>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</si>
  <si>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</si>
  <si>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</si>
  <si>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</si>
  <si>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</si>
  <si>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</si>
  <si>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</si>
  <si>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</si>
  <si>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</si>
  <si>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</si>
  <si>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</si>
  <si>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</si>
  <si>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</si>
  <si>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</si>
  <si>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</si>
  <si>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</si>
  <si>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</si>
  <si>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</si>
  <si>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</si>
  <si>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</si>
  <si>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</si>
  <si>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</si>
  <si>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</si>
  <si>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</si>
  <si>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</si>
  <si>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</si>
  <si>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</si>
  <si>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</si>
  <si>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</si>
  <si>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</si>
  <si>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</si>
  <si>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</si>
  <si>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</si>
  <si>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</si>
  <si>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</si>
  <si>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</si>
  <si>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</si>
  <si>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</si>
  <si>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</si>
  <si>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</si>
  <si>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</si>
  <si>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</si>
  <si>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</si>
  <si>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</si>
  <si>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</si>
  <si>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</si>
  <si>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</si>
  <si>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</si>
  <si>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</si>
  <si>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</si>
  <si>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</si>
  <si>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</si>
  <si>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</si>
  <si>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</si>
  <si>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</si>
  <si>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</si>
  <si>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</si>
  <si>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</si>
  <si>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</si>
  <si>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</si>
  <si>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</si>
  <si>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</si>
  <si>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</si>
  <si>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</si>
  <si>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</si>
  <si>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</si>
  <si>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</si>
  <si>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</si>
  <si>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</si>
  <si>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</si>
  <si>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</si>
  <si>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</si>
  <si>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</si>
  <si>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</si>
  <si>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</si>
  <si>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</si>
  <si>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</si>
  <si>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</si>
  <si>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</si>
  <si>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</si>
  <si>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</si>
  <si>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</si>
  <si>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</si>
  <si>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</si>
  <si>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</si>
  <si>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</si>
  <si>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</si>
  <si>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</si>
  <si>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</si>
  <si>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</si>
  <si>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</si>
  <si>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</si>
  <si>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</si>
  <si>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</si>
  <si>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</si>
  <si>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</si>
  <si>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</si>
  <si>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</si>
  <si>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</si>
  <si>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</si>
  <si>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</si>
  <si>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</si>
  <si>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</si>
  <si>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</si>
  <si>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</si>
  <si>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</si>
  <si>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</si>
  <si>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</si>
  <si>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</si>
  <si>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</si>
  <si>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</si>
  <si>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</si>
  <si>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</si>
  <si>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</si>
  <si>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</si>
  <si>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</si>
  <si>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</si>
  <si>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</si>
  <si>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</si>
  <si>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</si>
  <si>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</si>
  <si>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</si>
  <si>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</si>
  <si>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</si>
  <si>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</si>
  <si>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</si>
  <si>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</si>
  <si>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</si>
  <si>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</si>
  <si>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</si>
  <si>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</si>
  <si>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</si>
  <si>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</si>
  <si>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</si>
  <si>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</si>
  <si>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</si>
  <si>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</si>
  <si>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</si>
  <si>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</si>
  <si>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</si>
  <si>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</si>
  <si>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</si>
  <si>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</si>
  <si>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</si>
  <si>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</si>
  <si>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</si>
  <si>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</si>
  <si>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</si>
  <si>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</si>
  <si>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</si>
  <si>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</si>
  <si>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</si>
  <si>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</si>
  <si>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</si>
  <si>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</si>
  <si>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</si>
  <si>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</si>
  <si>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</si>
  <si>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</si>
  <si>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</si>
  <si>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</si>
  <si>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</si>
  <si>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</si>
  <si>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</si>
  <si>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</si>
  <si>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</si>
  <si>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</si>
  <si>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</si>
  <si>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</si>
  <si>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</si>
  <si>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</si>
  <si>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</si>
  <si>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</si>
  <si>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</si>
  <si>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</si>
  <si>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</si>
  <si>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</si>
  <si>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</si>
  <si>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</si>
  <si>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</si>
  <si>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</si>
  <si>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</si>
  <si>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</si>
  <si>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</si>
  <si>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</si>
  <si>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</si>
  <si>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</si>
  <si>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</si>
  <si>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</si>
  <si>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</si>
  <si>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</si>
  <si>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</si>
  <si>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</si>
  <si>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</si>
  <si>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</si>
  <si>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</si>
  <si>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</si>
  <si>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</si>
  <si>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</si>
  <si>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</si>
  <si>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</si>
  <si>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</si>
  <si>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</si>
  <si>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</si>
  <si>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</si>
  <si>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</si>
  <si>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</si>
  <si>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</si>
  <si>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</si>
  <si>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</si>
  <si>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</si>
  <si>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</si>
  <si>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</si>
  <si>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</si>
  <si>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</si>
  <si>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</si>
  <si>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</si>
  <si>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</si>
  <si>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</si>
  <si>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</si>
  <si>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</si>
  <si>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</si>
  <si>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</si>
  <si>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</si>
  <si>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</si>
  <si>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</si>
  <si>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</si>
  <si>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</si>
  <si>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</si>
  <si>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</si>
  <si>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</si>
  <si>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</si>
  <si>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</si>
  <si>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</si>
  <si>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</si>
  <si>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</si>
  <si>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</si>
  <si>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</si>
  <si>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</si>
  <si>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</si>
  <si>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</si>
  <si>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</si>
  <si>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</si>
  <si>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</si>
  <si>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</si>
  <si>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</si>
  <si>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</si>
  <si>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</si>
  <si>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</si>
  <si>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</si>
  <si>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</si>
  <si>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</si>
  <si>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</si>
  <si>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</si>
  <si>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</si>
  <si>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</si>
  <si>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</si>
  <si>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</si>
  <si>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</si>
  <si>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</si>
  <si>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</si>
  <si>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</si>
  <si>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</si>
  <si>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</si>
  <si>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</si>
  <si>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</si>
  <si>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</si>
  <si>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</si>
  <si>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</si>
  <si>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</si>
  <si>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</si>
  <si>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</si>
  <si>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</si>
  <si>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</si>
  <si>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</si>
  <si>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</si>
  <si>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</si>
  <si>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</si>
  <si>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</si>
  <si>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</si>
  <si>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</si>
  <si>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</si>
  <si>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</si>
  <si>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</si>
  <si>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</si>
  <si>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</si>
  <si>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</si>
  <si>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</si>
  <si>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</si>
  <si>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</si>
  <si>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</si>
  <si>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</si>
  <si>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</si>
  <si>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</si>
  <si>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</si>
  <si>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</si>
  <si>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</si>
  <si>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</si>
  <si>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</si>
  <si>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</si>
  <si>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</si>
  <si>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</si>
  <si>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</si>
  <si>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</si>
  <si>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</si>
  <si>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</si>
  <si>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</si>
  <si>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</si>
  <si>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</si>
  <si>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</si>
  <si>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</si>
  <si>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</si>
  <si>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</si>
  <si>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</si>
  <si>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</si>
  <si>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</si>
  <si>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</si>
  <si>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</si>
  <si>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</si>
  <si>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</si>
  <si>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</si>
  <si>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</si>
  <si>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</si>
  <si>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</si>
  <si>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</si>
  <si>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</si>
  <si>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</si>
  <si>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</si>
  <si>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</si>
  <si>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</si>
  <si>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</si>
  <si>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</si>
  <si>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</si>
  <si>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</si>
  <si>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</si>
  <si>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</si>
  <si>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</si>
  <si>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</si>
  <si>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</si>
  <si>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</si>
  <si>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</si>
  <si>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</si>
  <si>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</si>
  <si>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</si>
  <si>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</si>
  <si>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</si>
  <si>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</si>
  <si>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</si>
  <si>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</si>
  <si>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</si>
  <si>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</si>
  <si>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</si>
  <si>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</si>
  <si>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</si>
  <si>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</si>
  <si>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</si>
  <si>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</si>
  <si>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</si>
  <si>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</si>
  <si>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</si>
  <si>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</si>
  <si>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</si>
  <si>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</si>
  <si>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</si>
  <si>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</si>
  <si>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</si>
  <si>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</si>
  <si>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</si>
  <si>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</si>
  <si>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</si>
  <si>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</si>
  <si>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</si>
  <si>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</si>
  <si>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</si>
  <si>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</si>
  <si>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</si>
  <si>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</si>
  <si>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</si>
  <si>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</si>
  <si>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</si>
  <si>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</si>
  <si>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</si>
  <si>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</si>
  <si>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</si>
  <si>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</si>
  <si>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</si>
  <si>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</si>
  <si>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</si>
  <si>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</si>
  <si>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</si>
  <si>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</si>
  <si>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</si>
  <si>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</si>
  <si>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</si>
  <si>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</si>
  <si>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</si>
  <si>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</si>
  <si>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</si>
  <si>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</si>
  <si>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</si>
  <si>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</si>
  <si>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</si>
  <si>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</si>
  <si>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</si>
  <si>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</si>
  <si>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</si>
  <si>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</si>
  <si>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</si>
  <si>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</si>
  <si>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</si>
  <si>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</si>
  <si>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</si>
  <si>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</si>
  <si>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</si>
  <si>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</si>
  <si>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</si>
  <si>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</si>
  <si>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</si>
  <si>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</si>
  <si>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</si>
  <si>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</si>
  <si>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</si>
  <si>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</si>
  <si>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</si>
  <si>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</si>
  <si>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</si>
  <si>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</si>
  <si>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</si>
  <si>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</si>
  <si>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</si>
  <si>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</si>
  <si>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</si>
  <si>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</si>
  <si>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</si>
  <si>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</si>
  <si>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</si>
  <si>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</si>
  <si>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</si>
  <si>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</si>
  <si>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</si>
  <si>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</si>
  <si>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</si>
  <si>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</si>
  <si>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</si>
  <si>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</si>
  <si>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</si>
  <si>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</si>
  <si>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</si>
  <si>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</si>
  <si>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</si>
  <si>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</si>
  <si>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</si>
  <si>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</si>
  <si>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</si>
  <si>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</si>
  <si>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</si>
  <si>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</si>
  <si>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</si>
  <si>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</si>
  <si>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</si>
  <si>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</si>
  <si>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</si>
  <si>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</si>
  <si>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</si>
  <si>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</si>
  <si>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</si>
  <si>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</si>
  <si>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</si>
  <si>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</si>
  <si>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</si>
  <si>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</si>
  <si>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</si>
  <si>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</si>
  <si>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</si>
  <si>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</si>
  <si>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</si>
  <si>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</si>
  <si>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</si>
  <si>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</si>
  <si>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</si>
  <si>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</si>
  <si>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</si>
  <si>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</si>
  <si>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</si>
  <si>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</si>
  <si>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</si>
  <si>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</si>
  <si>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</si>
  <si>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</si>
  <si>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</si>
  <si>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</si>
  <si>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</si>
  <si>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</si>
  <si>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</si>
  <si>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</si>
  <si>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</si>
  <si>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</si>
  <si>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</si>
  <si>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</si>
  <si>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</si>
  <si>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</si>
  <si>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</si>
  <si>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</si>
  <si>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</si>
  <si>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</si>
  <si>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</si>
  <si>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</si>
  <si>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</si>
  <si>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</si>
  <si>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</si>
  <si>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</si>
  <si>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</si>
  <si>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</si>
  <si>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</si>
  <si>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</si>
  <si>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</si>
  <si>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</si>
  <si>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</si>
  <si>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</si>
  <si>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</si>
  <si>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</si>
  <si>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</si>
  <si>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</si>
  <si>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</si>
  <si>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</si>
  <si>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</si>
  <si>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</si>
  <si>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</si>
  <si>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</si>
  <si>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</si>
  <si>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</si>
  <si>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</si>
  <si>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</si>
  <si>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</si>
  <si>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</si>
  <si>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</si>
  <si>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</si>
  <si>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</si>
  <si>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</si>
  <si>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</si>
  <si>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</si>
  <si>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</si>
  <si>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</si>
  <si>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</si>
  <si>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</si>
  <si>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</si>
  <si>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</si>
  <si>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</si>
  <si>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</si>
  <si>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</si>
  <si>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</si>
  <si>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</si>
  <si>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</si>
  <si>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</si>
  <si>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</si>
  <si>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</si>
  <si>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</si>
  <si>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</si>
  <si>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</si>
  <si>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</si>
  <si>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</si>
  <si>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</si>
  <si>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</si>
  <si>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</si>
  <si>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</si>
  <si>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</si>
  <si>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</si>
  <si>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</si>
  <si>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</si>
  <si>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</si>
  <si>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</si>
  <si>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</si>
  <si>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</si>
  <si>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</si>
  <si>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</si>
  <si>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</si>
  <si>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</si>
  <si>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</si>
  <si>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</si>
  <si>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</si>
  <si>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</si>
  <si>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</si>
  <si>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</si>
  <si>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</si>
  <si>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</si>
  <si>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</si>
  <si>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</si>
  <si>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</si>
  <si>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</si>
  <si>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</si>
  <si>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</si>
  <si>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</si>
  <si>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</si>
  <si>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</si>
  <si>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</si>
  <si>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</si>
  <si>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</si>
  <si>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</si>
  <si>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</si>
  <si>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</si>
  <si>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</si>
  <si>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</si>
  <si>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</si>
  <si>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</si>
  <si>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</si>
  <si>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</si>
  <si>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</si>
  <si>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</si>
  <si>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</si>
  <si>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</si>
  <si>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</si>
  <si>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</si>
  <si>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</si>
  <si>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</si>
  <si>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</si>
  <si>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</si>
  <si>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</si>
  <si>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</si>
  <si>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</si>
  <si>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</si>
  <si>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</si>
  <si>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</si>
  <si>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</si>
  <si>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</si>
  <si>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</si>
  <si>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</si>
  <si>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</si>
  <si>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</si>
  <si>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</si>
  <si>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</si>
  <si>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</si>
  <si>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</si>
  <si>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</si>
  <si>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</si>
  <si>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</si>
  <si>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</si>
  <si>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</si>
  <si>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</si>
  <si>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</si>
  <si>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</si>
  <si>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</si>
  <si>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</si>
  <si>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</si>
  <si>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</si>
  <si>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</si>
  <si>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</si>
  <si>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</si>
  <si>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</si>
  <si>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</si>
  <si>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</si>
  <si>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</si>
  <si>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</si>
  <si>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</si>
  <si>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</si>
  <si>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</si>
  <si>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</si>
  <si>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</si>
  <si>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</si>
  <si>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</si>
  <si>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</si>
  <si>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</si>
  <si>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</si>
  <si>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</si>
  <si>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</si>
  <si>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</si>
  <si>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</si>
  <si>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</si>
  <si>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</si>
  <si>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</si>
  <si>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</si>
  <si>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</si>
  <si>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</si>
  <si>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</si>
  <si>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</si>
  <si>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</si>
  <si>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</si>
  <si>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</si>
  <si>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</si>
  <si>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</si>
  <si>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</si>
  <si>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</si>
  <si>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</si>
  <si>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</si>
  <si>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</si>
  <si>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</si>
  <si>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</si>
  <si>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</si>
  <si>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</si>
  <si>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</si>
  <si>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</si>
  <si>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</si>
  <si>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</si>
  <si>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</si>
  <si>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</si>
  <si>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</si>
  <si>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</si>
  <si>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</si>
  <si>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</si>
  <si>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</si>
  <si>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</si>
  <si>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</si>
  <si>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</si>
  <si>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</si>
  <si>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</si>
  <si>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</si>
  <si>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</si>
  <si>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</si>
  <si>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</si>
  <si>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</si>
  <si>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</si>
  <si>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</si>
  <si>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</si>
  <si>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</si>
  <si>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</si>
  <si>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</si>
  <si>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</si>
  <si>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</si>
  <si>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</si>
  <si>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</si>
  <si>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</si>
  <si>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</si>
  <si>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</si>
  <si>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</si>
  <si>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</si>
  <si>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</si>
  <si>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</si>
  <si>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</si>
  <si>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</si>
  <si>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</si>
  <si>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</si>
  <si>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</si>
  <si>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</si>
  <si>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</si>
  <si>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</si>
  <si>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</si>
  <si>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</si>
  <si>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</si>
  <si>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</si>
  <si>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</si>
  <si>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</si>
  <si>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</si>
  <si>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</si>
  <si>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</si>
  <si>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</si>
  <si>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</si>
  <si>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</si>
  <si>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</si>
  <si>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</si>
  <si>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</si>
  <si>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</si>
  <si>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</si>
  <si>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</si>
  <si>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</si>
  <si>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</si>
  <si>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</si>
  <si>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</si>
  <si>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</si>
  <si>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</si>
  <si>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</si>
  <si>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</si>
  <si>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</si>
  <si>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</si>
  <si>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</si>
  <si>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</si>
  <si>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</si>
  <si>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</si>
  <si>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</si>
  <si>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</si>
  <si>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</si>
  <si>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</si>
  <si>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</si>
  <si>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</si>
  <si>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</si>
  <si>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</si>
  <si>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</si>
  <si>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</si>
  <si>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</si>
  <si>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</si>
  <si>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</si>
  <si>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</si>
  <si>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</si>
  <si>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</si>
  <si>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</si>
  <si>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</si>
  <si>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</si>
  <si>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</si>
  <si>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</si>
  <si>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</si>
  <si>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</si>
  <si>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</si>
  <si>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</si>
  <si>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</si>
  <si>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</si>
  <si>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</si>
  <si>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</si>
  <si>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</si>
  <si>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</si>
  <si>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</si>
  <si>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</si>
  <si>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</si>
  <si>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</si>
  <si>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</si>
  <si>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</si>
  <si>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</si>
  <si>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</si>
  <si>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</si>
  <si>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</si>
  <si>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</si>
  <si>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</si>
  <si>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</si>
  <si>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</si>
  <si>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</si>
  <si>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</si>
  <si>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</si>
  <si>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</si>
  <si>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</si>
  <si>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</si>
  <si>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</si>
  <si>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</si>
  <si>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</si>
  <si>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</si>
  <si>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</si>
  <si>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</si>
  <si>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</si>
  <si>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</si>
  <si>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</si>
  <si>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</si>
  <si>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</si>
  <si>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</si>
  <si>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</si>
  <si>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</si>
  <si>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</si>
  <si>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</si>
  <si>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</si>
  <si>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</si>
  <si>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</si>
  <si>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</si>
  <si>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</si>
  <si>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</si>
  <si>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</si>
  <si>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</si>
  <si>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</si>
  <si>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</si>
  <si>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</si>
  <si>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</si>
  <si>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</si>
  <si>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</si>
  <si>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</si>
  <si>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</si>
  <si>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</si>
  <si>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</si>
  <si>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</si>
  <si>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</si>
  <si>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</si>
  <si>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</si>
  <si>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</si>
  <si>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</si>
  <si>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</si>
  <si>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</si>
  <si>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</si>
  <si>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</si>
  <si>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</si>
  <si>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</si>
  <si>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</si>
  <si>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</si>
  <si>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</si>
  <si>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</si>
  <si>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</si>
  <si>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</si>
  <si>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</si>
  <si>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</si>
  <si>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</si>
  <si>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</si>
  <si>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</si>
  <si>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</si>
  <si>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</si>
  <si>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</si>
  <si>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</si>
  <si>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</si>
  <si>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</si>
  <si>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</si>
  <si>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</si>
  <si>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</si>
  <si>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</si>
  <si>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</si>
  <si>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</si>
  <si>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</si>
  <si>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</si>
  <si>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</si>
  <si>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</si>
  <si>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</si>
  <si>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</si>
  <si>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</si>
  <si>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</si>
  <si>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</si>
  <si>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</si>
  <si>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</si>
  <si>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</si>
  <si>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</si>
  <si>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</si>
  <si>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</si>
  <si>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</si>
  <si>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</si>
  <si>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</si>
  <si>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</si>
  <si>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</si>
  <si>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</si>
  <si>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</si>
  <si>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</si>
  <si>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</si>
  <si>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</si>
  <si>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</si>
  <si>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</si>
  <si>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</si>
  <si>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</si>
  <si>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</si>
  <si>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</si>
  <si>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</si>
  <si>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</si>
  <si>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</si>
  <si>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</si>
  <si>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</si>
  <si>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</si>
  <si>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</si>
  <si>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</si>
  <si>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</si>
  <si>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</si>
  <si>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</si>
  <si>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</si>
  <si>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</si>
  <si>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</si>
  <si>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</si>
  <si>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</si>
  <si>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</si>
  <si>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</si>
  <si>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</si>
  <si>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</si>
  <si>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</si>
  <si>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</si>
  <si>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</si>
  <si>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</si>
  <si>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</si>
  <si>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</si>
  <si>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</si>
  <si>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</si>
  <si>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</si>
  <si>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</si>
  <si>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</si>
  <si>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</si>
  <si>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</si>
  <si>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</si>
  <si>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</si>
  <si>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</si>
  <si>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</si>
  <si>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</si>
  <si>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</si>
  <si>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</si>
  <si>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</si>
  <si>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</si>
  <si>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</si>
  <si>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</si>
  <si>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</si>
  <si>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</si>
  <si>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</si>
  <si>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</si>
  <si>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</si>
  <si>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</si>
  <si>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</si>
  <si>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</si>
  <si>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</si>
  <si>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</si>
  <si>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</si>
  <si>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</si>
  <si>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</si>
  <si>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</si>
  <si>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</si>
  <si>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</si>
  <si>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</si>
  <si>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</si>
  <si>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</si>
  <si>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</si>
  <si>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</si>
  <si>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</si>
  <si>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</si>
  <si>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</si>
  <si>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</si>
  <si>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</si>
  <si>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</si>
  <si>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</si>
  <si>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</si>
  <si>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</si>
  <si>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</si>
  <si>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</si>
  <si>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</si>
  <si>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</si>
  <si>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</si>
  <si>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</si>
  <si>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</si>
  <si>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</si>
  <si>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</si>
  <si>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</si>
  <si>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</si>
  <si>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</si>
  <si>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</si>
  <si>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</si>
  <si>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</si>
  <si>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</si>
  <si>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</si>
  <si>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</si>
  <si>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</si>
  <si>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</si>
  <si>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</si>
  <si>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</si>
  <si>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</si>
  <si>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</si>
  <si>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</si>
  <si>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</si>
  <si>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</si>
  <si>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</si>
  <si>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</si>
  <si>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</si>
  <si>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</si>
  <si>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</si>
  <si>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</si>
  <si>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</si>
  <si>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</si>
  <si>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</si>
  <si>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</si>
  <si>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</si>
  <si>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</si>
  <si>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</si>
  <si>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</si>
  <si>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</si>
  <si>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</si>
  <si>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</si>
  <si>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</si>
  <si>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</si>
  <si>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</si>
  <si>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</si>
  <si>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</si>
  <si>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</si>
  <si>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</si>
  <si>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</si>
  <si>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</si>
  <si>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</si>
  <si>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</si>
  <si>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</si>
  <si>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</si>
  <si>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</si>
  <si>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</si>
  <si>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</si>
  <si>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</si>
  <si>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</si>
  <si>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</si>
  <si>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</si>
  <si>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</si>
  <si>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</si>
  <si>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</si>
  <si>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</si>
  <si>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</si>
  <si>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</si>
  <si>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</si>
  <si>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</si>
  <si>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</si>
  <si>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</si>
  <si>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</si>
  <si>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</si>
  <si>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</si>
  <si>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</si>
  <si>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</si>
  <si>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</si>
  <si>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</si>
  <si>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</si>
  <si>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</si>
  <si>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</si>
  <si>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</si>
  <si>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</si>
  <si>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</si>
  <si>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</si>
  <si>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</si>
  <si>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</si>
  <si>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</si>
  <si>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</si>
  <si>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</si>
  <si>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</si>
  <si>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</si>
  <si>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</si>
  <si>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</si>
  <si>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</si>
  <si>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</si>
  <si>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</si>
  <si>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</si>
  <si>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</si>
  <si>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</si>
  <si>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</si>
  <si>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</si>
  <si>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</si>
  <si>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</si>
  <si>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</si>
  <si>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</si>
  <si>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</si>
  <si>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</si>
  <si>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</si>
  <si>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</si>
  <si>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</si>
  <si>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</si>
  <si>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</si>
  <si>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</si>
  <si>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</si>
  <si>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</si>
  <si>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</si>
  <si>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</si>
  <si>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</si>
  <si>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</si>
  <si>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</si>
  <si>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</si>
  <si>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</si>
  <si>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</si>
  <si>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</si>
  <si>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</si>
  <si>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</si>
  <si>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</si>
  <si>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</si>
  <si>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</si>
  <si>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</si>
  <si>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</si>
  <si>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</si>
  <si>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</si>
  <si>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</si>
  <si>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</si>
  <si>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</si>
  <si>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</si>
  <si>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</si>
  <si>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</si>
  <si>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</si>
  <si>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</si>
  <si>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</si>
  <si>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</si>
  <si>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</si>
  <si>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</si>
  <si>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</si>
  <si>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</si>
  <si>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</si>
  <si>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</si>
  <si>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</si>
  <si>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</si>
  <si>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</si>
  <si>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</si>
  <si>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</si>
  <si>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</si>
  <si>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</si>
  <si>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</si>
  <si>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</si>
  <si>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</si>
  <si>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</si>
  <si>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</si>
  <si>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</si>
  <si>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</si>
  <si>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</si>
  <si>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</si>
  <si>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</si>
  <si>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</si>
  <si>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</si>
  <si>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</si>
  <si>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</si>
  <si>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</si>
  <si>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</si>
  <si>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</si>
  <si>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</si>
  <si>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</si>
  <si>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</si>
  <si>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</si>
  <si>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</si>
  <si>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</si>
  <si>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</si>
  <si>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</si>
  <si>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</si>
  <si>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</si>
  <si>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</si>
  <si>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</si>
  <si>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</si>
  <si>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</si>
  <si>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</si>
  <si>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</si>
  <si>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</si>
  <si>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</si>
  <si>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</si>
  <si>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</si>
  <si>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</si>
  <si>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</si>
  <si>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</si>
  <si>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</si>
  <si>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</si>
  <si>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</si>
  <si>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</si>
  <si>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</si>
  <si>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</si>
  <si>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</si>
  <si>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</si>
  <si>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</si>
  <si>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</si>
  <si>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</si>
  <si>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</si>
  <si>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</si>
  <si>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</si>
  <si>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</si>
  <si>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</si>
  <si>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</si>
  <si>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</si>
  <si>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</si>
  <si>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</si>
  <si>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</si>
  <si>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</si>
  <si>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</si>
  <si>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</si>
  <si>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</si>
  <si>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</si>
  <si>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</si>
  <si>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</si>
  <si>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</si>
  <si>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</si>
  <si>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</si>
  <si>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</si>
  <si>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</si>
  <si>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</si>
  <si>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</si>
  <si>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</si>
  <si>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</si>
  <si>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</si>
  <si>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</si>
  <si>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</si>
  <si>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</si>
  <si>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</si>
  <si>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</si>
  <si>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</si>
  <si>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</si>
  <si>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</si>
  <si>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</si>
  <si>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</si>
  <si>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</si>
  <si>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</si>
  <si>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</si>
  <si>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</si>
  <si>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</si>
  <si>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</si>
  <si>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</si>
  <si>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</si>
  <si>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</si>
  <si>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</si>
  <si>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</si>
  <si>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</si>
  <si>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</si>
  <si>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</si>
  <si>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</si>
  <si>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</si>
  <si>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</si>
  <si>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</si>
  <si>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</si>
  <si>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</si>
  <si>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</si>
  <si>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</si>
  <si>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</si>
  <si>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</si>
  <si>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</si>
  <si>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</si>
  <si>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</si>
  <si>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</si>
  <si>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</si>
  <si>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</si>
  <si>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</si>
  <si>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</si>
  <si>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</si>
  <si>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</si>
  <si>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</si>
  <si>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</si>
  <si>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</si>
  <si>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</si>
  <si>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</si>
  <si>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</si>
  <si>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</si>
  <si>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</si>
  <si>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</si>
  <si>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</si>
  <si>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</si>
  <si>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</si>
  <si>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</si>
  <si>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</si>
  <si>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</si>
  <si>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</si>
  <si>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</si>
  <si>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</si>
  <si>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</si>
  <si>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</si>
  <si>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</si>
  <si>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</si>
  <si>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</si>
  <si>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</si>
  <si>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</si>
  <si>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</si>
  <si>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</si>
  <si>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</si>
  <si>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</si>
  <si>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</si>
  <si>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</si>
  <si>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</si>
  <si>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</si>
  <si>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</si>
  <si>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</si>
  <si>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</si>
  <si>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</si>
  <si>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</si>
  <si>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</si>
  <si>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</si>
  <si>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</si>
  <si>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</si>
  <si>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</si>
  <si>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</si>
  <si>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</si>
  <si>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</si>
  <si>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</si>
  <si>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</si>
  <si>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</si>
  <si>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</si>
  <si>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</si>
  <si>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</si>
  <si>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</si>
  <si>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</si>
  <si>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</si>
  <si>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</si>
  <si>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</si>
  <si>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</si>
  <si>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</si>
  <si>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</si>
  <si>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</si>
  <si>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</si>
  <si>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</si>
  <si>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</si>
  <si>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</si>
  <si>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</si>
  <si>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</si>
  <si>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</si>
  <si>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</si>
  <si>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</si>
  <si>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</si>
  <si>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</si>
  <si>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</si>
  <si>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</si>
  <si>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</si>
  <si>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</si>
  <si>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</si>
  <si>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</si>
  <si>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</si>
  <si>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</si>
  <si>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</si>
  <si>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</si>
  <si>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</si>
  <si>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</si>
  <si>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</si>
  <si>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</si>
  <si>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</si>
  <si>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</si>
  <si>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</si>
  <si>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</si>
  <si>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</si>
  <si>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</si>
  <si>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</si>
  <si>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</si>
  <si>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</si>
  <si>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</si>
  <si>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</si>
  <si>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</si>
  <si>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</si>
  <si>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</si>
  <si>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</si>
  <si>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</si>
  <si>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</si>
  <si>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</si>
  <si>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</si>
  <si>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</si>
  <si>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</si>
  <si>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</si>
  <si>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</si>
  <si>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</si>
  <si>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</si>
  <si>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</si>
  <si>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</si>
  <si>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</si>
  <si>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</si>
  <si>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</si>
  <si>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</si>
  <si>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</si>
  <si>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</si>
  <si>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</si>
  <si>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</si>
  <si>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</si>
  <si>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</si>
  <si>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</si>
  <si>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</si>
  <si>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</si>
  <si>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</si>
  <si>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</si>
  <si>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</si>
  <si>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</si>
  <si>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</si>
  <si>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</si>
  <si>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</si>
  <si>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</si>
  <si>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</si>
  <si>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</si>
  <si>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</si>
  <si>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</si>
  <si>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</si>
  <si>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</si>
  <si>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</si>
  <si>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</si>
  <si>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</si>
  <si>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</si>
  <si>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</si>
  <si>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</si>
  <si>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</si>
  <si>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</si>
  <si>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</si>
  <si>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</si>
  <si>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</si>
  <si>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</si>
  <si>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</si>
  <si>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</si>
  <si>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</si>
  <si>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</si>
  <si>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</si>
  <si>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</si>
  <si>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</si>
  <si>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</si>
  <si>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</si>
  <si>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</si>
  <si>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</si>
  <si>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</si>
  <si>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</si>
  <si>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</si>
  <si>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</si>
  <si>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</si>
  <si>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</si>
  <si>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</si>
  <si>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</si>
  <si>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</si>
  <si>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</si>
  <si>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</si>
  <si>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</si>
  <si>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</si>
  <si>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</si>
  <si>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</si>
  <si>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</si>
  <si>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</si>
  <si>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</si>
  <si>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</si>
  <si>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</si>
  <si>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</si>
  <si>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</si>
  <si>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</si>
  <si>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</si>
  <si>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</si>
  <si>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</si>
  <si>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</si>
  <si>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</si>
  <si>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</si>
  <si>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</si>
  <si>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</si>
  <si>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</si>
  <si>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</si>
  <si>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</si>
  <si>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</si>
  <si>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</si>
  <si>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</si>
  <si>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</si>
  <si>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</si>
  <si>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</si>
  <si>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</si>
  <si>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</si>
  <si>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</si>
  <si>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</si>
  <si>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</si>
  <si>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</si>
  <si>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</si>
  <si>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</si>
  <si>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</si>
  <si>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</si>
  <si>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</si>
  <si>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</si>
  <si>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</si>
  <si>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</si>
  <si>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</si>
  <si>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</si>
  <si>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</si>
  <si>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</si>
  <si>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</si>
  <si>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</si>
  <si>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</si>
  <si>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</si>
  <si>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</si>
  <si>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</si>
  <si>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</si>
  <si>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</si>
  <si>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</si>
  <si>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</si>
  <si>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</si>
  <si>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</si>
  <si>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</si>
  <si>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</si>
  <si>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</si>
  <si>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</si>
  <si>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</si>
  <si>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</si>
  <si>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</si>
  <si>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</si>
  <si>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</si>
  <si>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</si>
  <si>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</si>
  <si>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</si>
  <si>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</si>
  <si>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</si>
  <si>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</si>
  <si>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</si>
  <si>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</si>
  <si>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</si>
  <si>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</si>
  <si>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</si>
  <si>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</si>
  <si>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</si>
  <si>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</si>
  <si>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</si>
  <si>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</si>
  <si>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</si>
  <si>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</si>
  <si>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</si>
  <si>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</si>
  <si>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</si>
  <si>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</si>
  <si>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</si>
  <si>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</si>
  <si>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</si>
  <si>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</si>
  <si>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</si>
  <si>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</si>
  <si>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</si>
  <si>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</si>
  <si>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</si>
  <si>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</si>
  <si>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</si>
  <si>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</si>
  <si>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</si>
  <si>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</si>
  <si>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</si>
  <si>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</si>
  <si>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</si>
  <si>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</si>
  <si>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</si>
  <si>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</si>
  <si>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</si>
  <si>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</si>
  <si>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</si>
  <si>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</si>
  <si>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</si>
  <si>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</si>
  <si>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</si>
  <si>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</si>
  <si>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</si>
  <si>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</si>
  <si>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</si>
  <si>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</si>
  <si>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</si>
  <si>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</si>
  <si>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</si>
  <si>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</si>
  <si>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</si>
  <si>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</si>
  <si>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</si>
  <si>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</si>
  <si>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</si>
  <si>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</si>
  <si>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</si>
  <si>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</si>
  <si>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</si>
  <si>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</si>
  <si>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</si>
  <si>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</si>
  <si>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</si>
  <si>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</si>
  <si>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</si>
  <si>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</si>
  <si>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</si>
  <si>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</si>
  <si>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</si>
  <si>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</si>
  <si>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</si>
  <si>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</si>
  <si>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</si>
  <si>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</si>
  <si>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</si>
  <si>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</si>
  <si>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</si>
  <si>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</si>
  <si>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</si>
  <si>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</si>
  <si>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</si>
  <si>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</si>
  <si>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</si>
  <si>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</si>
  <si>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</si>
  <si>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</si>
  <si>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</si>
  <si>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</si>
  <si>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</si>
  <si>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</si>
  <si>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</si>
  <si>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</si>
  <si>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</si>
  <si>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</si>
  <si>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</si>
  <si>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</si>
  <si>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</si>
  <si>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</si>
  <si>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</si>
  <si>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</si>
  <si>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</si>
  <si>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</si>
  <si>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</si>
  <si>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</si>
  <si>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</si>
  <si>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</si>
  <si>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</si>
  <si>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</si>
  <si>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</si>
  <si>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</si>
  <si>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</si>
  <si>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</si>
  <si>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</si>
  <si>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</si>
  <si>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</si>
  <si>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</si>
  <si>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</si>
  <si>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</si>
  <si>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</si>
  <si>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</si>
  <si>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</si>
  <si>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</si>
  <si>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</si>
  <si>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</si>
  <si>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</si>
  <si>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</si>
  <si>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</si>
  <si>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</si>
  <si>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</si>
  <si>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</si>
  <si>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</si>
  <si>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</si>
  <si>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</si>
  <si>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</si>
  <si>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</si>
  <si>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</si>
  <si>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</si>
  <si>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</si>
  <si>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</si>
  <si>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</si>
  <si>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</si>
  <si>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</si>
  <si>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</si>
  <si>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</si>
  <si>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</si>
  <si>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</si>
  <si>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</si>
  <si>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</si>
  <si>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</si>
  <si>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</si>
  <si>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</si>
  <si>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</si>
  <si>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</si>
  <si>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</si>
  <si>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</si>
  <si>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</si>
  <si>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</si>
  <si>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</si>
  <si>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</si>
  <si>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</si>
  <si>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</si>
  <si>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</si>
  <si>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</si>
  <si>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</si>
  <si>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</si>
  <si>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</si>
  <si>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</si>
  <si>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</si>
  <si>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</si>
  <si>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</si>
  <si>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</si>
  <si>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</si>
  <si>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</si>
  <si>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</si>
  <si>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</si>
  <si>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</si>
  <si>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</si>
  <si>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</si>
  <si>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</si>
  <si>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</si>
  <si>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</si>
  <si>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</si>
  <si>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</si>
  <si>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</si>
  <si>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</si>
  <si>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</si>
  <si>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</si>
  <si>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</si>
  <si>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</si>
  <si>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</si>
  <si>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</si>
  <si>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</si>
  <si>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</si>
  <si>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</si>
  <si>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</si>
  <si>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</si>
  <si>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</si>
  <si>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</si>
  <si>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</si>
  <si>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</si>
  <si>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</si>
  <si>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</si>
  <si>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</si>
  <si>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</si>
  <si>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</si>
  <si>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</si>
  <si>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</si>
  <si>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</si>
  <si>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</si>
  <si>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</si>
  <si>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</si>
  <si>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</si>
  <si>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</si>
  <si>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</si>
  <si>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</si>
  <si>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</si>
  <si>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</si>
  <si>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</si>
  <si>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</si>
  <si>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</si>
  <si>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</si>
  <si>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</si>
  <si>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</si>
  <si>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</si>
  <si>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</si>
  <si>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</si>
  <si>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</si>
  <si>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</si>
  <si>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</si>
  <si>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</si>
  <si>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</si>
  <si>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</si>
  <si>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</si>
  <si>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</si>
  <si>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</si>
  <si>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</si>
  <si>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</si>
  <si>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</si>
  <si>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</si>
  <si>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</si>
  <si>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</si>
  <si>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</si>
  <si>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</si>
  <si>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</si>
  <si>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</si>
  <si>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</si>
  <si>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</si>
  <si>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</si>
  <si>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</si>
  <si>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</si>
  <si>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</si>
  <si>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</si>
  <si>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</si>
  <si>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</si>
  <si>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</si>
  <si>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</si>
  <si>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</si>
  <si>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</si>
  <si>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</si>
  <si>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</si>
  <si>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</si>
  <si>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</si>
  <si>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</si>
  <si>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</si>
  <si>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</si>
  <si>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</si>
  <si>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</si>
  <si>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</si>
  <si>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</si>
  <si>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</si>
  <si>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</si>
  <si>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</si>
  <si>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</si>
  <si>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</si>
  <si>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</si>
  <si>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</si>
  <si>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</si>
  <si>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</si>
  <si>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</si>
  <si>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</si>
  <si>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</si>
  <si>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</si>
  <si>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</si>
  <si>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</si>
  <si>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</si>
  <si>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</si>
  <si>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</si>
  <si>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</si>
  <si>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</si>
  <si>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</si>
  <si>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</si>
  <si>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</si>
  <si>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</si>
  <si>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</si>
  <si>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</si>
  <si>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</si>
  <si>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</si>
  <si>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</si>
  <si>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</si>
  <si>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</si>
  <si>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</si>
  <si>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</si>
  <si>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</si>
  <si>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</si>
  <si>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</si>
  <si>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</si>
  <si>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</si>
  <si>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</si>
  <si>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</si>
  <si>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</si>
  <si>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</si>
  <si>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</si>
  <si>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</si>
  <si>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</si>
  <si>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</si>
  <si>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</si>
  <si>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</si>
  <si>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</si>
  <si>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</si>
  <si>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</si>
  <si>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</si>
  <si>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</si>
  <si>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</si>
  <si>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</si>
  <si>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</si>
  <si>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</si>
  <si>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</si>
  <si>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</si>
  <si>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</si>
  <si>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</si>
  <si>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</si>
  <si>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</si>
  <si>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</si>
  <si>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</si>
  <si>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</si>
  <si>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</si>
  <si>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</si>
  <si>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</si>
  <si>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</si>
  <si>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</si>
  <si>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</si>
  <si>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</si>
  <si>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</si>
  <si>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</si>
  <si>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</si>
  <si>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</si>
  <si>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</si>
  <si>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</si>
  <si>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</si>
  <si>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</si>
  <si>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</si>
  <si>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</si>
  <si>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</si>
  <si>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</si>
  <si>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</si>
  <si>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</si>
  <si>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</si>
  <si>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</si>
  <si>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</si>
  <si>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</si>
  <si>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</si>
  <si>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</si>
  <si>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</si>
  <si>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</si>
  <si>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</si>
  <si>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</si>
  <si>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</si>
  <si>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</si>
  <si>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</si>
  <si>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</si>
  <si>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</si>
  <si>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</si>
  <si>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</si>
  <si>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</si>
  <si>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</si>
  <si>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</si>
  <si>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</si>
  <si>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</si>
  <si>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</si>
  <si>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</si>
  <si>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</si>
  <si>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</si>
  <si>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</si>
  <si>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</si>
  <si>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</si>
  <si>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</si>
  <si>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</si>
  <si>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</si>
  <si>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</si>
  <si>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</si>
  <si>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</si>
  <si>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</si>
  <si>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</si>
  <si>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</si>
  <si>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</si>
  <si>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</si>
  <si>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</si>
  <si>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</si>
  <si>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</si>
  <si>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</si>
  <si>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</si>
  <si>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</si>
  <si>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</si>
  <si>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</si>
  <si>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</si>
  <si>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</si>
  <si>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</si>
  <si>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</si>
  <si>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</si>
  <si>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</si>
  <si>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</si>
  <si>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</si>
  <si>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</si>
  <si>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</si>
  <si>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</si>
  <si>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</si>
  <si>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</si>
  <si>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</si>
  <si>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</si>
  <si>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</si>
  <si>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</si>
  <si>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</si>
  <si>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</si>
  <si>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</si>
  <si>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</si>
  <si>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</si>
  <si>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</si>
  <si>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</si>
  <si>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</si>
  <si>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</si>
  <si>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</si>
  <si>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</si>
  <si>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</si>
  <si>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</si>
  <si>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</si>
  <si>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</si>
  <si>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</si>
  <si>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</si>
  <si>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</si>
  <si>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</si>
  <si>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</si>
  <si>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</si>
  <si>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</si>
  <si>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</si>
  <si>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</si>
  <si>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</si>
  <si>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</si>
  <si>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</si>
  <si>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</si>
  <si>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</si>
  <si>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</si>
  <si>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</si>
  <si>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</si>
  <si>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</si>
  <si>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</si>
  <si>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</si>
  <si>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</si>
  <si>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</si>
  <si>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</si>
  <si>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</si>
  <si>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</si>
  <si>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</si>
  <si>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</si>
  <si>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</si>
  <si>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</si>
  <si>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</si>
  <si>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</si>
  <si>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</si>
  <si>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</si>
  <si>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</si>
  <si>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</si>
  <si>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</si>
  <si>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</si>
  <si>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</si>
  <si>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</si>
  <si>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</si>
  <si>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</si>
  <si>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</si>
  <si>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</si>
  <si>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</si>
  <si>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</si>
  <si>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</si>
  <si>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</si>
  <si>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</si>
  <si>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</si>
  <si>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</si>
  <si>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</si>
  <si>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</si>
  <si>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</si>
  <si>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</si>
  <si>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</si>
  <si>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</si>
  <si>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</si>
  <si>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</si>
  <si>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</si>
  <si>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</si>
  <si>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</si>
  <si>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</si>
  <si>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</si>
  <si>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</si>
  <si>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</si>
  <si>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</si>
  <si>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</si>
  <si>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</si>
  <si>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</si>
  <si>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</si>
  <si>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</si>
  <si>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</si>
  <si>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</si>
  <si>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</si>
  <si>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</si>
  <si>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</si>
  <si>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</si>
  <si>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</si>
  <si>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</si>
  <si>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</si>
  <si>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</si>
  <si>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</si>
  <si>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</si>
  <si>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</si>
  <si>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</si>
  <si>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</si>
  <si>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</si>
  <si>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</si>
  <si>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</si>
  <si>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</si>
  <si>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</si>
  <si>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</si>
  <si>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</si>
  <si>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</si>
  <si>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</si>
  <si>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</si>
  <si>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</si>
  <si>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</si>
  <si>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</si>
  <si>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</si>
  <si>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</si>
  <si>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</si>
  <si>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</si>
  <si>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</si>
  <si>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</si>
  <si>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</si>
  <si>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</si>
  <si>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</si>
  <si>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</si>
  <si>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</si>
  <si>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</si>
  <si>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</si>
  <si>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</si>
  <si>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</si>
  <si>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</si>
  <si>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</si>
  <si>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</si>
  <si>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</si>
  <si>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</si>
  <si>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</si>
  <si>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</si>
  <si>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</si>
  <si>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</si>
  <si>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</si>
  <si>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</si>
  <si>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</si>
  <si>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</si>
  <si>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</si>
  <si>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</si>
  <si>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</si>
  <si>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</si>
  <si>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</si>
  <si>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</si>
  <si>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</si>
  <si>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</si>
  <si>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</si>
  <si>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</si>
  <si>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</si>
  <si>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</si>
  <si>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</si>
  <si>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</si>
  <si>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</si>
  <si>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</si>
  <si>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</si>
  <si>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</si>
  <si>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</si>
  <si>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</si>
  <si>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</si>
  <si>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</si>
  <si>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</si>
  <si>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</si>
  <si>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</si>
  <si>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</si>
  <si>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</si>
  <si>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</si>
  <si>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</si>
  <si>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</si>
  <si>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</si>
  <si>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</si>
  <si>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</si>
  <si>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</si>
  <si>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</si>
  <si>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</si>
  <si>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</si>
  <si>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</si>
  <si>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</si>
  <si>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</si>
  <si>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</si>
  <si>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</si>
  <si>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</si>
  <si>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</si>
  <si>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</si>
  <si>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</si>
  <si>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</si>
  <si>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</si>
  <si>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</si>
  <si>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</si>
  <si>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</si>
  <si>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</si>
  <si>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</si>
  <si>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</si>
  <si>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</si>
  <si>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</si>
  <si>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</si>
  <si>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</si>
  <si>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</si>
  <si>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</si>
  <si>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</si>
  <si>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</si>
  <si>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</si>
  <si>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</si>
  <si>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</si>
  <si>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</si>
  <si>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</si>
  <si>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</si>
  <si>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</si>
  <si>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</si>
  <si>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</si>
  <si>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</si>
  <si>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</si>
  <si>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</si>
  <si>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</si>
  <si>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</si>
  <si>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</si>
  <si>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</si>
  <si>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</si>
  <si>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</si>
  <si>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</si>
  <si>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</si>
  <si>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</si>
  <si>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</si>
  <si>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</si>
  <si>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</si>
  <si>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</si>
  <si>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</si>
  <si>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</si>
  <si>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</si>
  <si>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</si>
  <si>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</si>
  <si>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</si>
  <si>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</si>
  <si>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</si>
  <si>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</si>
  <si>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</si>
  <si>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</si>
  <si>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</si>
  <si>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</si>
  <si>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</si>
  <si>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</si>
  <si>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</si>
  <si>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</si>
  <si>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</si>
  <si>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</si>
  <si>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</si>
  <si>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</si>
  <si>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</si>
  <si>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</si>
  <si>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</si>
  <si>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</si>
  <si>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</si>
  <si>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</si>
  <si>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</si>
  <si>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</si>
  <si>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</si>
  <si>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</si>
  <si>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</si>
  <si>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</si>
  <si>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</si>
  <si>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</si>
  <si>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</si>
  <si>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</si>
  <si>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</si>
  <si>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</si>
  <si>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</si>
  <si>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</si>
  <si>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</si>
  <si>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</si>
  <si>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</si>
  <si>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</si>
  <si>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</si>
  <si>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</si>
  <si>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</si>
  <si>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</si>
  <si>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</si>
  <si>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</si>
  <si>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</si>
  <si>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</si>
  <si>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</si>
  <si>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</si>
  <si>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</si>
  <si>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</si>
  <si>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</si>
  <si>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</si>
  <si>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</si>
  <si>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</si>
  <si>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</si>
  <si>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</si>
  <si>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</si>
  <si>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</si>
  <si>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</si>
  <si>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</si>
  <si>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</si>
  <si>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</si>
  <si>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</si>
  <si>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</si>
  <si>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</si>
  <si>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</si>
  <si>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</si>
  <si>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</si>
  <si>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</si>
  <si>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</si>
  <si>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</si>
  <si>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</si>
  <si>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</si>
  <si>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</si>
  <si>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</si>
  <si>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</si>
  <si>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</si>
  <si>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</si>
  <si>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</si>
  <si>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</si>
  <si>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</si>
  <si>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</si>
  <si>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</si>
  <si>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</si>
  <si>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</si>
  <si>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</si>
  <si>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</si>
  <si>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</si>
  <si>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</si>
  <si>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</si>
  <si>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</si>
  <si>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</si>
  <si>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</si>
  <si>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</si>
  <si>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</si>
  <si>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</si>
  <si>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</si>
  <si>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</si>
  <si>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</si>
  <si>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</si>
  <si>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</si>
  <si>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</si>
  <si>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</si>
  <si>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</si>
  <si>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</si>
  <si>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</si>
  <si>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</si>
  <si>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</si>
  <si>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</si>
  <si>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</si>
  <si>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</si>
  <si>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</si>
  <si>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</si>
  <si>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</si>
  <si>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</si>
  <si>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</si>
  <si>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</si>
  <si>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</si>
  <si>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</si>
  <si>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</si>
  <si>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</si>
  <si>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</si>
  <si>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</si>
  <si>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</si>
  <si>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</si>
  <si>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</si>
  <si>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</si>
  <si>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</si>
  <si>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</si>
  <si>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</si>
  <si>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</si>
  <si>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</si>
  <si>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</si>
  <si>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</si>
  <si>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</si>
  <si>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</si>
  <si>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</si>
  <si>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</si>
  <si>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</si>
  <si>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</si>
  <si>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</si>
  <si>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</si>
  <si>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</si>
  <si>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</si>
  <si>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</si>
  <si>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</si>
  <si>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</si>
  <si>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</si>
  <si>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</si>
  <si>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</si>
  <si>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</si>
  <si>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</si>
  <si>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</si>
  <si>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</si>
  <si>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</si>
  <si>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</si>
  <si>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</si>
  <si>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</si>
  <si>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</si>
  <si>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</si>
  <si>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</si>
  <si>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</si>
  <si>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</si>
  <si>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</si>
  <si>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</si>
  <si>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</si>
  <si>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</si>
  <si>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</si>
  <si>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</si>
  <si>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</si>
  <si>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</si>
  <si>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</si>
  <si>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</si>
  <si>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</si>
  <si>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</si>
  <si>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</si>
  <si>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</si>
  <si>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</si>
  <si>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</si>
  <si>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</si>
  <si>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</si>
  <si>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</si>
  <si>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</si>
  <si>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</si>
  <si>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</si>
  <si>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</si>
  <si>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</si>
  <si>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</si>
  <si>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</si>
  <si>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</si>
  <si>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</si>
  <si>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</si>
  <si>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</si>
  <si>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</si>
  <si>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</si>
  <si>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</si>
  <si>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</si>
  <si>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</si>
  <si>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</si>
  <si>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</si>
  <si>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</si>
  <si>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</si>
  <si>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</si>
  <si>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</si>
  <si>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</si>
  <si>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</si>
  <si>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</si>
  <si>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</si>
  <si>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</si>
  <si>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</si>
  <si>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</si>
  <si>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</si>
  <si>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</si>
  <si>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</si>
  <si>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</si>
  <si>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</si>
  <si>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</si>
  <si>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</si>
  <si>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</si>
  <si>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</si>
  <si>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</si>
  <si>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</si>
  <si>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</si>
  <si>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</si>
  <si>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</si>
  <si>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</si>
  <si>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</si>
  <si>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</si>
  <si>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</si>
  <si>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</si>
  <si>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</si>
  <si>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</si>
  <si>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</si>
  <si>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</si>
  <si>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</si>
  <si>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</si>
  <si>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</si>
  <si>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</si>
  <si>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</si>
  <si>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</si>
  <si>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</si>
  <si>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</si>
  <si>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</si>
  <si>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</si>
  <si>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</si>
  <si>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</si>
  <si>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</si>
  <si>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</si>
  <si>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</si>
  <si>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</si>
  <si>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</si>
  <si>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</si>
  <si>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</si>
  <si>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</si>
  <si>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</si>
  <si>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</si>
  <si>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</si>
  <si>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</si>
  <si>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</si>
  <si>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</si>
  <si>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</si>
  <si>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</si>
  <si>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</si>
  <si>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</si>
  <si>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</si>
  <si>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</si>
  <si>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</si>
  <si>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</si>
  <si>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</si>
  <si>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</si>
  <si>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</si>
  <si>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</si>
  <si>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</si>
  <si>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</si>
  <si>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</si>
  <si>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</si>
  <si>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</si>
  <si>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</si>
  <si>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</si>
  <si>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</si>
  <si>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</si>
  <si>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</si>
  <si>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</si>
  <si>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</si>
  <si>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</si>
  <si>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</si>
  <si>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</si>
  <si>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</si>
  <si>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</si>
  <si>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</si>
  <si>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</si>
  <si>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</si>
  <si>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</si>
  <si>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</si>
  <si>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</si>
  <si>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</si>
  <si>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</si>
  <si>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</si>
  <si>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</si>
  <si>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</si>
  <si>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</si>
  <si>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</si>
  <si>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</si>
  <si>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</si>
  <si>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</si>
  <si>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</si>
  <si>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</si>
  <si>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</si>
  <si>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</si>
  <si>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</si>
  <si>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</si>
  <si>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</si>
  <si>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</si>
  <si>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</si>
  <si>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</si>
  <si>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</si>
  <si>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</si>
  <si>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</si>
  <si>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</si>
  <si>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</si>
  <si>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</si>
  <si>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</si>
  <si>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</si>
  <si>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</si>
  <si>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</si>
  <si>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</si>
  <si>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</si>
  <si>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</si>
  <si>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</si>
  <si>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</si>
  <si>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</si>
  <si>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</si>
  <si>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</si>
  <si>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</si>
  <si>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</si>
  <si>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</si>
  <si>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</si>
  <si>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</si>
  <si>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</si>
  <si>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</si>
  <si>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</si>
  <si>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</si>
  <si>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</si>
  <si>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</si>
  <si>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</si>
  <si>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</si>
  <si>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</si>
  <si>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</si>
  <si>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</si>
  <si>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</si>
  <si>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</si>
  <si>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</si>
  <si>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</si>
  <si>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</si>
  <si>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</si>
  <si>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</si>
  <si>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</si>
  <si>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</si>
  <si>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</si>
  <si>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</si>
  <si>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</si>
  <si>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</si>
  <si>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</si>
  <si>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</si>
  <si>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</si>
  <si>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</si>
  <si>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</si>
  <si>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</si>
  <si>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</si>
  <si>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</si>
  <si>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</si>
  <si>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</si>
  <si>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</si>
  <si>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</si>
  <si>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</si>
  <si>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</si>
  <si>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</si>
  <si>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</si>
  <si>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</si>
  <si>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</si>
  <si>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</si>
  <si>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</si>
  <si>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</si>
  <si>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</si>
  <si>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</si>
  <si>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</si>
  <si>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</si>
  <si>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</si>
  <si>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</si>
  <si>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</si>
  <si>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</si>
  <si>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</si>
  <si>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</si>
  <si>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</si>
  <si>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</si>
  <si>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</si>
  <si>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</si>
  <si>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</si>
  <si>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</si>
  <si>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</si>
  <si>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</si>
  <si>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</si>
  <si>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</si>
  <si>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</si>
  <si>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</si>
  <si>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</si>
  <si>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</si>
  <si>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</si>
  <si>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</si>
  <si>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</si>
  <si>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</si>
  <si>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</si>
  <si>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</si>
  <si>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</si>
  <si>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</si>
  <si>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</si>
  <si>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</si>
  <si>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</si>
  <si>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</si>
  <si>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</si>
  <si>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</si>
  <si>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</si>
  <si>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</si>
  <si>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</si>
  <si>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</si>
  <si>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</si>
  <si>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</si>
  <si>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</si>
  <si>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</si>
  <si>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</si>
  <si>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</si>
  <si>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</si>
  <si>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</si>
  <si>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</si>
  <si>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</si>
  <si>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</si>
  <si>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</si>
  <si>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</si>
  <si>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</si>
  <si>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</si>
  <si>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</si>
  <si>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</si>
  <si>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</si>
  <si>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</si>
  <si>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</si>
  <si>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</si>
  <si>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</si>
  <si>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</si>
  <si>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</si>
  <si>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</si>
  <si>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</si>
  <si>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</si>
  <si>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</si>
  <si>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</si>
  <si>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</si>
  <si>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</si>
  <si>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</si>
  <si>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</si>
  <si>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</si>
  <si>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</si>
  <si>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</si>
  <si>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</si>
  <si>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</si>
  <si>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</si>
  <si>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</si>
  <si>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</si>
  <si>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</si>
  <si>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</si>
  <si>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</si>
  <si>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</si>
  <si>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</si>
  <si>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</si>
  <si>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</si>
  <si>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</si>
  <si>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</si>
  <si>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</si>
  <si>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</si>
  <si>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</si>
  <si>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</si>
  <si>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</si>
  <si>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</si>
  <si>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</si>
  <si>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</si>
  <si>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</si>
  <si>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</si>
  <si>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</si>
  <si>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</si>
  <si>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</si>
  <si>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</si>
  <si>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</si>
  <si>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</si>
  <si>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</si>
  <si>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</si>
  <si>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</si>
  <si>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</si>
  <si>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</si>
  <si>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</si>
  <si>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</si>
  <si>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</si>
  <si>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</si>
  <si>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</si>
  <si>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</si>
  <si>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</si>
  <si>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</si>
  <si>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</si>
  <si>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</si>
  <si>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</si>
  <si>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</si>
  <si>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</si>
  <si>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</si>
  <si>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</si>
  <si>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</si>
  <si>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</si>
  <si>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</si>
  <si>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</si>
  <si>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</si>
  <si>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</si>
  <si>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</si>
  <si>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</si>
  <si>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</si>
  <si>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</si>
  <si>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</si>
  <si>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</si>
  <si>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</si>
  <si>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</si>
  <si>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</si>
  <si>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</si>
  <si>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</si>
  <si>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</si>
  <si>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</si>
  <si>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</si>
  <si>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</si>
  <si>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</si>
  <si>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</si>
  <si>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</si>
  <si>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</si>
  <si>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</si>
  <si>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</si>
  <si>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</si>
  <si>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</si>
  <si>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</si>
  <si>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</si>
  <si>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</si>
  <si>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</si>
  <si>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</si>
  <si>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</si>
  <si>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</si>
  <si>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</si>
  <si>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</si>
  <si>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</si>
  <si>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</si>
  <si>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</si>
  <si>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</si>
  <si>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</si>
  <si>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</si>
  <si>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</si>
  <si>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</si>
  <si>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</si>
  <si>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</si>
  <si>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</si>
  <si>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</si>
  <si>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</si>
  <si>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</si>
  <si>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</si>
  <si>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</si>
  <si>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</si>
  <si>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</si>
  <si>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</si>
  <si>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</si>
  <si>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</si>
  <si>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</si>
  <si>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</si>
  <si>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</si>
  <si>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</si>
  <si>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</si>
  <si>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</si>
  <si>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</si>
  <si>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</si>
  <si>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</si>
  <si>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</si>
  <si>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</si>
  <si>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</si>
  <si>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</si>
  <si>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</si>
  <si>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</si>
  <si>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</si>
  <si>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</si>
  <si>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</si>
  <si>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</si>
  <si>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</si>
  <si>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</si>
  <si>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</si>
  <si>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</si>
  <si>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</si>
  <si>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</si>
  <si>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</si>
  <si>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</si>
  <si>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</si>
  <si>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</si>
  <si>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</si>
  <si>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</si>
  <si>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</si>
  <si>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</si>
  <si>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</si>
  <si>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</si>
  <si>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</si>
  <si>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</si>
  <si>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</si>
  <si>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</si>
  <si>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</si>
  <si>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</si>
  <si>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</si>
  <si>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</si>
  <si>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</si>
  <si>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</si>
  <si>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</si>
  <si>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</si>
  <si>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</si>
  <si>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</si>
  <si>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</si>
  <si>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</si>
  <si>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</si>
  <si>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</si>
  <si>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</si>
  <si>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</si>
  <si>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</si>
  <si>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</si>
  <si>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</si>
  <si>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</si>
  <si>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</si>
  <si>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</si>
  <si>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</si>
  <si>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</si>
  <si>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</si>
  <si>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</si>
  <si>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</si>
  <si>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</si>
  <si>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</si>
  <si>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</si>
  <si>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</si>
  <si>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</si>
  <si>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</si>
  <si>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</si>
  <si>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</si>
  <si>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</si>
  <si>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</si>
  <si>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</si>
  <si>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</si>
  <si>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</si>
  <si>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</si>
  <si>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</si>
  <si>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</si>
  <si>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</si>
  <si>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</si>
  <si>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</si>
  <si>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</si>
  <si>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</si>
  <si>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</si>
  <si>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</si>
  <si>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</si>
  <si>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</si>
  <si>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</si>
  <si>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</si>
  <si>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</si>
  <si>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</si>
  <si>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</si>
  <si>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</si>
  <si>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</si>
  <si>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</si>
  <si>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</si>
  <si>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</si>
  <si>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</si>
  <si>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</si>
  <si>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</si>
  <si>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</si>
  <si>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</si>
  <si>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</si>
  <si>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</si>
  <si>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</si>
  <si>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</si>
  <si>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</si>
  <si>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</si>
  <si>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</si>
  <si>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</si>
  <si>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</si>
  <si>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</si>
  <si>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</si>
  <si>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</si>
  <si>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</si>
  <si>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</si>
  <si>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</si>
  <si>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</si>
  <si>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</si>
  <si>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</si>
  <si>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</si>
  <si>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</si>
  <si>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</si>
  <si>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</si>
  <si>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</si>
  <si>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</si>
  <si>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</si>
  <si>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</si>
  <si>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</si>
  <si>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</si>
  <si>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</si>
  <si>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</si>
  <si>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</si>
  <si>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</si>
  <si>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</si>
  <si>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</si>
  <si>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</si>
  <si>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</si>
  <si>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</si>
  <si>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</si>
  <si>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</si>
  <si>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</si>
  <si>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</si>
  <si>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</si>
  <si>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</si>
  <si>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</si>
  <si>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</si>
  <si>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</si>
  <si>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</si>
  <si>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</si>
  <si>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</si>
  <si>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</si>
  <si>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</si>
  <si>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</si>
  <si>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</si>
  <si>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</si>
  <si>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</si>
  <si>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</si>
  <si>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</si>
  <si>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</si>
  <si>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</si>
  <si>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</si>
  <si>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</si>
  <si>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</si>
  <si>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</si>
  <si>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</si>
  <si>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</si>
  <si>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</si>
  <si>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</si>
  <si>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</si>
  <si>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</si>
  <si>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</si>
  <si>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</si>
  <si>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</si>
  <si>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</si>
  <si>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</si>
  <si>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</si>
  <si>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</si>
  <si>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</si>
  <si>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</si>
  <si>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</si>
  <si>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</si>
  <si>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</si>
  <si>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</si>
  <si>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</si>
  <si>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</si>
  <si>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</si>
  <si>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</si>
  <si>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</si>
  <si>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</si>
  <si>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</si>
  <si>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</si>
  <si>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</si>
  <si>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</si>
  <si>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</si>
  <si>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</si>
  <si>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</si>
  <si>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</si>
  <si>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</si>
  <si>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</si>
  <si>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</si>
  <si>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</si>
  <si>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</si>
  <si>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</si>
  <si>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</si>
  <si>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</si>
  <si>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</si>
  <si>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</si>
  <si>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</si>
  <si>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</si>
  <si>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</si>
  <si>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</si>
  <si>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</si>
  <si>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</si>
  <si>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</si>
  <si>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</si>
  <si>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</si>
  <si>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</si>
  <si>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</si>
  <si>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</si>
  <si>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</si>
  <si>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</si>
  <si>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</si>
  <si>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</si>
  <si>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</si>
  <si>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</si>
  <si>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</si>
  <si>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</si>
  <si>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</si>
  <si>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</si>
  <si>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</si>
  <si>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</si>
  <si>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</si>
  <si>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</si>
  <si>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</si>
  <si>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</si>
  <si>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</si>
  <si>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</si>
  <si>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</si>
  <si>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</si>
  <si>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</si>
  <si>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</si>
  <si>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</si>
  <si>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</si>
  <si>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</si>
  <si>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</si>
  <si>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</si>
  <si>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</si>
  <si>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</si>
  <si>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</si>
  <si>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</si>
  <si>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</si>
  <si>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</si>
  <si>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</si>
  <si>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</si>
  <si>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</si>
  <si>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</si>
  <si>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</si>
  <si>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</si>
  <si>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</si>
  <si>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</si>
  <si>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</si>
  <si>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</si>
  <si>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</si>
  <si>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</si>
  <si>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</si>
  <si>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</si>
  <si>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</si>
  <si>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</si>
  <si>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</si>
  <si>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</si>
  <si>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</si>
  <si>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</si>
  <si>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</si>
  <si>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</si>
  <si>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</si>
  <si>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</si>
  <si>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</si>
  <si>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</si>
  <si>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</si>
  <si>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</si>
  <si>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</si>
  <si>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</si>
  <si>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</si>
  <si>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</si>
  <si>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</si>
  <si>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</si>
  <si>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</si>
  <si>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</si>
  <si>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</si>
  <si>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</si>
  <si>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</si>
  <si>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</si>
  <si>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</si>
  <si>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</si>
  <si>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</si>
  <si>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</si>
  <si>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</si>
  <si>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</si>
  <si>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</si>
  <si>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</si>
  <si>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</si>
  <si>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</si>
  <si>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</si>
  <si>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</si>
  <si>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</si>
  <si>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</si>
  <si>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</si>
  <si>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</si>
  <si>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</si>
  <si>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</si>
  <si>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</si>
  <si>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</si>
  <si>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</si>
  <si>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</si>
  <si>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</si>
  <si>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</si>
  <si>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</si>
  <si>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</si>
  <si>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</si>
  <si>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</si>
  <si>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</si>
  <si>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</si>
  <si>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</si>
  <si>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</si>
  <si>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</si>
  <si>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</si>
  <si>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</si>
  <si>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</si>
  <si>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</si>
  <si>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</si>
  <si>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</si>
  <si>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</si>
  <si>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</si>
  <si>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</si>
  <si>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</si>
  <si>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</si>
  <si>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</si>
  <si>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</si>
  <si>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</si>
  <si>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</si>
  <si>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</si>
  <si>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</si>
  <si>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</si>
  <si>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</si>
  <si>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</si>
  <si>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</si>
  <si>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</si>
  <si>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</si>
  <si>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</si>
  <si>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</si>
  <si>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</si>
  <si>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</si>
  <si>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</si>
  <si>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</si>
  <si>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</si>
  <si>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</si>
  <si>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</si>
  <si>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</si>
  <si>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</si>
  <si>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</si>
  <si>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</si>
  <si>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</si>
  <si>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</si>
  <si>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</si>
  <si>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</si>
  <si>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</si>
  <si>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</si>
  <si>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</si>
  <si>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</si>
  <si>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</si>
  <si>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</si>
  <si>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</si>
  <si>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</si>
  <si>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</si>
  <si>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</si>
  <si>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</si>
  <si>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</si>
  <si>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</si>
  <si>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</si>
  <si>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</si>
  <si>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</si>
  <si>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</si>
  <si>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</si>
  <si>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</si>
  <si>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</si>
  <si>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</si>
  <si>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</si>
  <si>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</si>
  <si>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</si>
  <si>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</si>
  <si>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</si>
  <si>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</si>
  <si>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</si>
  <si>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</si>
  <si>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</si>
  <si>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</si>
  <si>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</si>
  <si>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</si>
  <si>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</si>
  <si>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</si>
  <si>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</si>
  <si>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</si>
  <si>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</si>
  <si>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</si>
  <si>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</si>
  <si>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</si>
  <si>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</si>
  <si>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</si>
  <si>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</si>
  <si>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</si>
  <si>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</si>
  <si>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</si>
  <si>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</si>
  <si>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</si>
  <si>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</si>
  <si>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</si>
  <si>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</si>
  <si>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</si>
  <si>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</si>
  <si>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</si>
  <si>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</si>
  <si>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</si>
  <si>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</si>
  <si>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</si>
  <si>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</si>
  <si>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</si>
  <si>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</si>
  <si>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</si>
  <si>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</si>
  <si>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</si>
  <si>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</si>
  <si>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</si>
  <si>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</si>
  <si>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</si>
  <si>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</si>
  <si>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</si>
  <si>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</si>
  <si>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</si>
  <si>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</si>
  <si>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</si>
  <si>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</si>
  <si>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</si>
  <si>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</si>
  <si>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</si>
  <si>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</si>
  <si>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</si>
  <si>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</si>
  <si>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</si>
  <si>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</si>
  <si>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</si>
  <si>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</si>
  <si>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</si>
  <si>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</si>
  <si>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</si>
  <si>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</si>
  <si>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</si>
  <si>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</si>
  <si>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</si>
  <si>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</si>
  <si>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</si>
  <si>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</si>
  <si>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</si>
  <si>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</si>
  <si>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</si>
  <si>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</si>
  <si>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</si>
  <si>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</si>
  <si>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</si>
  <si>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</si>
  <si>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</si>
  <si>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</si>
  <si>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</si>
  <si>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</si>
  <si>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</si>
  <si>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</si>
  <si>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</si>
  <si>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</si>
  <si>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</si>
  <si>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</si>
  <si>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</si>
  <si>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</si>
  <si>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</si>
  <si>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</si>
  <si>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</si>
  <si>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</si>
  <si>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</si>
  <si>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</si>
  <si>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</si>
  <si>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</si>
  <si>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</si>
  <si>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</si>
  <si>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</si>
  <si>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</si>
  <si>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</si>
  <si>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</si>
  <si>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</si>
  <si>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</si>
  <si>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</si>
  <si>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</si>
  <si>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</si>
  <si>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</si>
  <si>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</si>
  <si>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</si>
  <si>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</si>
  <si>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</si>
  <si>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</si>
  <si>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</si>
  <si>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</si>
  <si>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</si>
  <si>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</si>
  <si>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</si>
  <si>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</si>
  <si>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</si>
  <si>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</si>
  <si>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</si>
  <si>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</si>
  <si>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</si>
  <si>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</si>
  <si>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</si>
  <si>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</si>
  <si>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</si>
  <si>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</si>
  <si>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</si>
  <si>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</si>
  <si>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</si>
  <si>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</si>
  <si>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</si>
  <si>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</si>
  <si>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</si>
  <si>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</si>
  <si>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</si>
  <si>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</si>
  <si>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</si>
  <si>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</si>
  <si>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</si>
  <si>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</si>
  <si>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</si>
  <si>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</si>
  <si>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</si>
  <si>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</si>
  <si>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</si>
  <si>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</si>
  <si>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</si>
  <si>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</si>
  <si>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</si>
  <si>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</si>
  <si>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</si>
  <si>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</si>
  <si>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</si>
  <si>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</si>
  <si>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</si>
  <si>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</si>
  <si>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</si>
  <si>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</si>
  <si>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</si>
  <si>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</si>
  <si>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</si>
  <si>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</si>
  <si>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</si>
  <si>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</si>
  <si>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</si>
  <si>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</si>
  <si>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</si>
  <si>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</si>
  <si>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</si>
  <si>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</si>
  <si>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</si>
  <si>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</si>
  <si>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</si>
  <si>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</si>
  <si>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</si>
  <si>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</si>
  <si>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</si>
  <si>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</si>
  <si>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</si>
  <si>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</si>
  <si>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</si>
  <si>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</si>
  <si>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</si>
  <si>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</si>
  <si>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</si>
  <si>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</si>
  <si>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</si>
  <si>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</si>
  <si>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</si>
  <si>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</si>
  <si>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</si>
  <si>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</si>
  <si>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</si>
  <si>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</si>
  <si>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</si>
  <si>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</si>
  <si>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</si>
  <si>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</si>
  <si>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</si>
  <si>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</si>
  <si>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</si>
  <si>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</si>
  <si>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</si>
  <si>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</si>
  <si>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</si>
  <si>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</si>
  <si>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</si>
  <si>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</si>
  <si>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</si>
  <si>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</si>
  <si>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</si>
  <si>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</si>
  <si>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</si>
  <si>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</si>
  <si>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</si>
  <si>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</si>
  <si>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</si>
  <si>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</si>
  <si>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</si>
  <si>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</si>
  <si>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</si>
  <si>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</si>
  <si>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</si>
  <si>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</si>
  <si>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</si>
  <si>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</si>
  <si>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</si>
  <si>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</si>
  <si>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</si>
  <si>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</si>
  <si>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</si>
  <si>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</si>
  <si>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</si>
  <si>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</si>
  <si>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</si>
  <si>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</si>
  <si>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</si>
  <si>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</si>
  <si>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</si>
  <si>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</si>
  <si>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</si>
  <si>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</si>
  <si>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</si>
  <si>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</si>
  <si>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</si>
  <si>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</si>
  <si>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</si>
  <si>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</si>
  <si>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</si>
  <si>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</si>
  <si>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</si>
  <si>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</si>
  <si>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</si>
  <si>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</si>
  <si>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</si>
  <si>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</si>
  <si>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</si>
  <si>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</si>
  <si>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</si>
  <si>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</si>
  <si>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</si>
  <si>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</si>
  <si>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</si>
  <si>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</si>
  <si>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</si>
  <si>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</si>
  <si>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</si>
  <si>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</si>
  <si>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</si>
  <si>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</si>
  <si>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</si>
  <si>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</si>
  <si>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</si>
  <si>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</si>
  <si>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</si>
  <si>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</si>
  <si>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</si>
  <si>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</si>
  <si>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</si>
  <si>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</si>
  <si>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</si>
  <si>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</si>
  <si>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</si>
  <si>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</si>
  <si>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</si>
  <si>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</si>
  <si>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</si>
  <si>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</si>
  <si>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</si>
  <si>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</si>
  <si>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</si>
  <si>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</si>
  <si>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</si>
  <si>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</si>
  <si>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</si>
  <si>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</si>
  <si>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</si>
  <si>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</si>
  <si>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</si>
  <si>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</si>
  <si>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</si>
  <si>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</si>
  <si>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</si>
  <si>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</si>
  <si>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</si>
  <si>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</si>
  <si>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</si>
  <si>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</si>
  <si>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</si>
  <si>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</si>
  <si>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</si>
  <si>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</si>
  <si>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</si>
  <si>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</si>
  <si>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</si>
  <si>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</si>
  <si>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</si>
  <si>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</si>
  <si>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</si>
  <si>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</si>
  <si>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</si>
  <si>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</si>
  <si>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</si>
  <si>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</si>
  <si>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</si>
  <si>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</si>
  <si>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</si>
  <si>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</si>
  <si>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</si>
  <si>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</si>
  <si>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</si>
  <si>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</si>
  <si>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</si>
  <si>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</si>
  <si>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</si>
  <si>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</si>
  <si>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</si>
  <si>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</si>
  <si>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</si>
  <si>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</si>
  <si>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</si>
  <si>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</si>
  <si>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</si>
  <si>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</si>
  <si>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</si>
  <si>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</si>
  <si>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</si>
  <si>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</si>
  <si>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</si>
  <si>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</si>
  <si>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</si>
  <si>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</si>
  <si>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</si>
  <si>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</si>
  <si>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</si>
  <si>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</si>
  <si>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</si>
  <si>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</si>
  <si>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</si>
  <si>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</si>
  <si>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</si>
  <si>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</si>
  <si>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</si>
  <si>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</si>
  <si>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</si>
  <si>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</si>
  <si>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</si>
  <si>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</si>
  <si>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</si>
  <si>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</si>
  <si>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</si>
  <si>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</si>
  <si>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</si>
  <si>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</si>
  <si>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</si>
  <si>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</si>
  <si>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</si>
  <si>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</si>
  <si>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</si>
  <si>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</si>
  <si>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</si>
  <si>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</si>
  <si>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</si>
  <si>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</si>
  <si>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</si>
  <si>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</si>
  <si>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</si>
  <si>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</si>
  <si>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</si>
  <si>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</si>
  <si>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</si>
  <si>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</si>
  <si>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</si>
  <si>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</si>
  <si>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</si>
  <si>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</si>
  <si>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</si>
  <si>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</si>
  <si>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</si>
  <si>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</si>
  <si>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</si>
  <si>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</si>
  <si>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</si>
  <si>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</si>
  <si>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</si>
  <si>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</si>
  <si>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</si>
  <si>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</si>
  <si>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</si>
  <si>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</si>
  <si>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</si>
  <si>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</si>
  <si>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</si>
  <si>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</si>
  <si>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</si>
  <si>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</si>
  <si>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</si>
  <si>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</si>
  <si>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</si>
  <si>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</si>
  <si>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</si>
  <si>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</si>
  <si>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</si>
  <si>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</si>
  <si>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</si>
  <si>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</si>
  <si>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</si>
  <si>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</si>
  <si>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</si>
  <si>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</si>
  <si>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</si>
  <si>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</si>
  <si>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</si>
  <si>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</si>
  <si>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</si>
  <si>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</si>
  <si>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</si>
  <si>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</si>
  <si>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</si>
  <si>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</si>
  <si>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</si>
  <si>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</si>
  <si>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</si>
  <si>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</si>
  <si>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</si>
  <si>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</si>
  <si>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</si>
  <si>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</si>
  <si>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</si>
  <si>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</si>
  <si>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</si>
  <si>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</si>
  <si>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</si>
  <si>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</si>
  <si>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</si>
  <si>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</si>
  <si>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</si>
  <si>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</si>
  <si>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</si>
  <si>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</si>
  <si>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</si>
  <si>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</si>
  <si>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</si>
  <si>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</si>
  <si>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</si>
  <si>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</si>
  <si>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</si>
  <si>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</si>
  <si>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</si>
  <si>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</si>
  <si>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</si>
  <si>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</si>
  <si>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</si>
  <si>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</si>
  <si>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</si>
  <si>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</si>
  <si>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</si>
  <si>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</si>
  <si>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</si>
  <si>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</si>
  <si>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</si>
  <si>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</si>
  <si>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</si>
  <si>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</si>
  <si>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</si>
  <si>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</si>
  <si>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</si>
  <si>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</si>
  <si>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</si>
  <si>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</si>
  <si>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</si>
  <si>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</si>
  <si>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</si>
  <si>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</si>
  <si>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</si>
  <si>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</si>
  <si>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</si>
  <si>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</si>
  <si>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</si>
  <si>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</si>
  <si>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</si>
  <si>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</si>
  <si>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</si>
  <si>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</si>
  <si>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</si>
  <si>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</si>
  <si>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</si>
  <si>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</si>
  <si>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</si>
  <si>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</si>
  <si>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</si>
  <si>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</si>
  <si>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</si>
  <si>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</si>
  <si>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</si>
  <si>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</si>
  <si>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</si>
  <si>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</si>
  <si>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</si>
  <si>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</si>
  <si>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</si>
  <si>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</si>
  <si>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</si>
  <si>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</si>
  <si>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</si>
  <si>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</si>
  <si>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</si>
  <si>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</si>
  <si>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</si>
  <si>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</si>
  <si>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</si>
  <si>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</si>
  <si>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</si>
  <si>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</si>
  <si>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</si>
  <si>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</si>
  <si>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</si>
  <si>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</si>
  <si>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</si>
  <si>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</si>
  <si>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</si>
  <si>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</si>
  <si>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</si>
  <si>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</si>
  <si>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</si>
  <si>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</si>
  <si>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</si>
  <si>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</si>
  <si>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</si>
  <si>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</si>
  <si>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</si>
  <si>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</si>
  <si>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</si>
  <si>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</si>
  <si>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</si>
  <si>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</si>
  <si>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</si>
  <si>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</si>
  <si>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</si>
  <si>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</si>
  <si>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</si>
  <si>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</si>
  <si>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</si>
  <si>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</si>
  <si>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</si>
  <si>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</si>
  <si>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</si>
  <si>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</si>
  <si>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</si>
  <si>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</si>
  <si>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</si>
  <si>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</si>
  <si>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</si>
  <si>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</si>
  <si>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</si>
  <si>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</si>
  <si>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</si>
  <si>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</si>
  <si>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</si>
  <si>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</si>
  <si>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</si>
  <si>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</si>
  <si>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</si>
  <si>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</si>
  <si>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</si>
  <si>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</si>
  <si>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</si>
  <si>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</si>
  <si>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</si>
  <si>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</si>
  <si>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</si>
  <si>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</si>
  <si>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</si>
  <si>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</si>
  <si>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</si>
  <si>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</si>
  <si>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</si>
  <si>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</si>
  <si>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</si>
  <si>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</si>
  <si>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</si>
  <si>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</si>
  <si>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</si>
  <si>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</si>
  <si>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</si>
  <si>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</si>
  <si>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</si>
  <si>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</si>
  <si>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</si>
  <si>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</si>
  <si>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</si>
  <si>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</si>
  <si>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</si>
  <si>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</si>
  <si>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</si>
  <si>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</si>
  <si>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</si>
  <si>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</si>
  <si>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</si>
  <si>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</si>
  <si>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</si>
  <si>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</si>
  <si>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</si>
  <si>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</si>
  <si>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</si>
  <si>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</si>
  <si>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</si>
  <si>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</si>
  <si>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</si>
  <si>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</si>
  <si>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</si>
  <si>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</si>
  <si>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</si>
  <si>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</si>
  <si>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</si>
  <si>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</si>
  <si>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</si>
  <si>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</si>
  <si>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</si>
  <si>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</si>
  <si>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</si>
  <si>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</si>
  <si>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</si>
  <si>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</si>
  <si>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</si>
  <si>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</si>
  <si>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</si>
  <si>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</si>
  <si>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</si>
  <si>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</si>
  <si>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</si>
  <si>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</si>
  <si>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</si>
  <si>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</si>
  <si>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</si>
  <si>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</si>
  <si>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</si>
  <si>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</si>
  <si>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</si>
  <si>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</si>
  <si>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</si>
  <si>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</si>
  <si>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</si>
  <si>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</si>
  <si>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</si>
  <si>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</si>
  <si>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</si>
  <si>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</si>
  <si>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</si>
  <si>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</si>
  <si>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</si>
  <si>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</si>
  <si>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</si>
  <si>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</si>
  <si>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</si>
  <si>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</si>
  <si>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</si>
  <si>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</si>
  <si>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</si>
  <si>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</si>
  <si>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</si>
  <si>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</si>
  <si>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</si>
  <si>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</si>
  <si>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</si>
  <si>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</si>
  <si>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</si>
  <si>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</si>
  <si>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</si>
  <si>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</si>
  <si>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</si>
  <si>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</si>
  <si>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</si>
  <si>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</si>
  <si>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</si>
  <si>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</si>
  <si>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</si>
  <si>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</si>
  <si>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</si>
  <si>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</si>
  <si>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</si>
  <si>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</si>
  <si>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</si>
  <si>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</si>
  <si>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</si>
  <si>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</si>
  <si>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</si>
  <si>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</si>
  <si>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</si>
  <si>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</si>
  <si>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</si>
  <si>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</si>
  <si>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</si>
  <si>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</si>
  <si>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</si>
  <si>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</si>
  <si>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</si>
  <si>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</si>
  <si>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</si>
  <si>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</si>
  <si>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</si>
  <si>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</si>
  <si>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</si>
  <si>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</si>
  <si>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</si>
  <si>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</si>
  <si>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</si>
  <si>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</si>
  <si>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</si>
  <si>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</si>
  <si>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</si>
  <si>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</si>
  <si>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</si>
  <si>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</si>
  <si>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</si>
  <si>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</si>
  <si>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</si>
  <si>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</si>
  <si>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</si>
  <si>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</si>
  <si>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</si>
  <si>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</si>
  <si>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</si>
  <si>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</si>
  <si>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</si>
  <si>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</si>
  <si>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</si>
  <si>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</si>
  <si>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</si>
  <si>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</si>
  <si>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</si>
  <si>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</si>
  <si>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</si>
  <si>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</si>
  <si>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</si>
  <si>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</si>
  <si>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</si>
  <si>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</si>
  <si>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</si>
  <si>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</si>
  <si>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</si>
  <si>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</si>
  <si>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</si>
  <si>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</si>
  <si>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</si>
  <si>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</si>
  <si>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</si>
  <si>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</si>
  <si>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</si>
  <si>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</si>
  <si>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</si>
  <si>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</si>
  <si>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</si>
  <si>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</si>
  <si>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</si>
  <si>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</si>
  <si>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</si>
  <si>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</si>
  <si>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</si>
  <si>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</si>
  <si>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</si>
  <si>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</si>
  <si>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</si>
  <si>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</si>
  <si>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</si>
  <si>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</si>
  <si>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</si>
  <si>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</si>
  <si>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</si>
  <si>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</si>
  <si>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</si>
  <si>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</si>
  <si>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</si>
  <si>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</si>
  <si>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</si>
  <si>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</si>
  <si>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</si>
  <si>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</si>
  <si>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</si>
  <si>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</si>
  <si>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</si>
  <si>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</si>
  <si>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</si>
  <si>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</si>
  <si>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</si>
  <si>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</si>
  <si>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</si>
  <si>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</si>
  <si>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</si>
  <si>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</si>
  <si>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</si>
  <si>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</si>
  <si>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</si>
  <si>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</si>
  <si>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</si>
  <si>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</si>
  <si>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</si>
  <si>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</si>
  <si>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</si>
  <si>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</si>
  <si>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</si>
  <si>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</si>
  <si>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</si>
  <si>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</si>
  <si>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</si>
  <si>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</si>
  <si>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</si>
  <si>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</si>
  <si>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</si>
  <si>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</si>
  <si>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</si>
  <si>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</si>
  <si>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</si>
  <si>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</si>
  <si>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</si>
  <si>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</si>
  <si>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</si>
  <si>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</si>
  <si>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</si>
  <si>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</si>
  <si>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</si>
  <si>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</si>
  <si>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</si>
  <si>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</si>
  <si>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</si>
  <si>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</si>
  <si>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</si>
  <si>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</si>
  <si>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</si>
  <si>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</si>
  <si>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</si>
  <si>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</si>
  <si>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</si>
  <si>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</si>
  <si>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</si>
  <si>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</si>
  <si>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</si>
  <si>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</si>
  <si>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</si>
  <si>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</si>
  <si>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</si>
  <si>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</si>
  <si>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</si>
  <si>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</si>
  <si>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</si>
  <si>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</si>
  <si>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</si>
  <si>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</si>
  <si>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</si>
  <si>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</si>
  <si>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</si>
  <si>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</si>
  <si>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</si>
  <si>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</si>
  <si>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</si>
  <si>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</si>
  <si>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</si>
  <si>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</si>
  <si>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</si>
  <si>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</si>
  <si>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</si>
  <si>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</si>
  <si>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</si>
  <si>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</si>
  <si>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</si>
  <si>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</si>
  <si>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</si>
  <si>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</si>
  <si>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</si>
  <si>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</si>
  <si>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</si>
  <si>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</si>
  <si>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</si>
  <si>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</si>
  <si>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</si>
  <si>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</si>
  <si>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</si>
  <si>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</si>
  <si>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</si>
  <si>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</si>
  <si>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</si>
  <si>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</si>
  <si>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</si>
  <si>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</si>
  <si>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</si>
  <si>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</si>
  <si>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</si>
  <si>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</si>
  <si>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</si>
  <si>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</si>
  <si>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</si>
  <si>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</si>
  <si>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</si>
  <si>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</si>
  <si>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</si>
  <si>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</si>
  <si>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</si>
  <si>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</si>
  <si>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</si>
  <si>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</si>
  <si>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</si>
  <si>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</si>
  <si>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</si>
  <si>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</si>
  <si>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</si>
  <si>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</si>
  <si>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</si>
  <si>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</si>
  <si>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</si>
  <si>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</si>
  <si>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</si>
  <si>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</si>
  <si>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</si>
  <si>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</si>
  <si>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</si>
  <si>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</si>
  <si>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</si>
  <si>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</si>
  <si>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</si>
  <si>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</si>
  <si>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</si>
  <si>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</si>
  <si>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</si>
  <si>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</si>
  <si>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</si>
  <si>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</si>
  <si>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</si>
  <si>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</si>
  <si>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</si>
  <si>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</si>
  <si>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</si>
  <si>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</si>
  <si>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</si>
  <si>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</si>
  <si>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</si>
  <si>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</si>
  <si>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</si>
  <si>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</si>
  <si>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</si>
  <si>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</si>
  <si>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</si>
  <si>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</si>
  <si>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</si>
  <si>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</si>
  <si>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</si>
  <si>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</si>
  <si>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</si>
  <si>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</si>
  <si>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</si>
  <si>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</si>
  <si>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</si>
  <si>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</si>
  <si>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</si>
  <si>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</si>
  <si>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</si>
  <si>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</si>
  <si>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</si>
  <si>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</si>
  <si>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</si>
  <si>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</si>
  <si>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</si>
  <si>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</si>
  <si>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</si>
  <si>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</si>
  <si>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</si>
  <si>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</si>
  <si>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</si>
  <si>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</si>
  <si>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</si>
  <si>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</si>
  <si>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</si>
  <si>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</si>
  <si>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</si>
  <si>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</si>
  <si>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</si>
  <si>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</si>
  <si>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</si>
  <si>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</si>
  <si>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</si>
  <si>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</si>
  <si>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</si>
  <si>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</si>
  <si>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</si>
  <si>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</si>
  <si>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</si>
  <si>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</si>
  <si>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</si>
  <si>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</si>
  <si>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</si>
  <si>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</si>
  <si>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</si>
  <si>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</si>
  <si>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</si>
  <si>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</si>
  <si>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</si>
  <si>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</si>
  <si>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</si>
  <si>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</si>
  <si>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</si>
  <si>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</si>
  <si>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</si>
  <si>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</si>
  <si>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</si>
  <si>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</si>
  <si>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</si>
  <si>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</si>
  <si>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</si>
  <si>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</si>
  <si>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</si>
  <si>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</si>
  <si>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</si>
  <si>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</si>
  <si>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</si>
  <si>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</si>
  <si>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</si>
  <si>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</si>
  <si>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</si>
  <si>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</si>
  <si>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</si>
  <si>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</si>
  <si>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</si>
  <si>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</si>
  <si>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</si>
  <si>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</si>
  <si>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</si>
  <si>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</si>
  <si>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</si>
  <si>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</si>
  <si>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</si>
  <si>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</si>
  <si>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</si>
  <si>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</si>
  <si>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</si>
  <si>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</si>
  <si>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</si>
  <si>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</si>
  <si>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</si>
  <si>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</si>
  <si>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</si>
  <si>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</si>
  <si>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</si>
  <si>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</si>
  <si>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</si>
  <si>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</si>
  <si>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</si>
  <si>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</si>
  <si>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</si>
  <si>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</si>
  <si>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</si>
  <si>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</si>
  <si>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</si>
  <si>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</si>
  <si>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</si>
  <si>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</si>
  <si>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</si>
  <si>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</si>
  <si>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</si>
  <si>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</si>
  <si>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</si>
  <si>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</si>
  <si>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</si>
  <si>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</si>
  <si>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</si>
  <si>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</si>
  <si>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</si>
  <si>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</si>
  <si>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</si>
  <si>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</si>
  <si>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</si>
  <si>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</si>
  <si>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</si>
  <si>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</si>
  <si>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</si>
  <si>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</si>
  <si>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</si>
  <si>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</si>
  <si>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</si>
  <si>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</si>
  <si>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</si>
  <si>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</si>
  <si>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</si>
  <si>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</si>
  <si>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</si>
  <si>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</si>
  <si>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</si>
  <si>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</si>
  <si>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</si>
  <si>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</si>
  <si>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</si>
  <si>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</si>
  <si>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</si>
  <si>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</si>
  <si>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</si>
  <si>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</si>
  <si>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</si>
  <si>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</si>
  <si>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</si>
  <si>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</si>
  <si>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</si>
  <si>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</si>
  <si>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</si>
  <si>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</si>
  <si>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</si>
  <si>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</si>
  <si>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</si>
  <si>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</si>
  <si>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</si>
  <si>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</si>
  <si>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</si>
  <si>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</si>
  <si>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</si>
  <si>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</si>
  <si>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</si>
  <si>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</si>
  <si>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</si>
  <si>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</si>
  <si>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</si>
  <si>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</si>
  <si>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</si>
  <si>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</si>
  <si>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</si>
  <si>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</si>
  <si>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</si>
  <si>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</si>
  <si>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</si>
  <si>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</si>
  <si>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</si>
  <si>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</si>
  <si>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</si>
  <si>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</si>
  <si>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</si>
  <si>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</si>
  <si>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</si>
  <si>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</si>
  <si>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</si>
  <si>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</si>
  <si>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</si>
  <si>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</si>
  <si>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</si>
  <si>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</si>
  <si>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</si>
  <si>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</si>
  <si>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</si>
  <si>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</si>
  <si>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</si>
  <si>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</si>
  <si>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</si>
  <si>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</si>
  <si>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</si>
  <si>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</si>
  <si>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</si>
  <si>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</si>
  <si>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</si>
  <si>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</si>
  <si>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</si>
  <si>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</si>
  <si>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</si>
  <si>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</si>
  <si>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</si>
  <si>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</si>
  <si>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</si>
  <si>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</si>
  <si>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</si>
  <si>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</si>
  <si>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</si>
  <si>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</si>
  <si>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</si>
  <si>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</si>
  <si>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</si>
  <si>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</si>
  <si>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</si>
  <si>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</si>
  <si>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</si>
  <si>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</si>
  <si>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</si>
  <si>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</si>
  <si>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</si>
  <si>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</si>
  <si>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</si>
  <si>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</si>
  <si>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</si>
  <si>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</si>
  <si>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</si>
  <si>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</si>
  <si>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</si>
  <si>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</si>
  <si>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</si>
  <si>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</si>
  <si>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</si>
  <si>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</si>
  <si>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</si>
  <si>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</si>
  <si>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</si>
  <si>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</si>
  <si>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</si>
  <si>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</si>
  <si>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</si>
  <si>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</si>
  <si>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</si>
  <si>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</si>
  <si>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</si>
  <si>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</si>
  <si>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</si>
  <si>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</si>
  <si>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</si>
  <si>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</si>
  <si>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</si>
  <si>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</si>
  <si>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</si>
  <si>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</si>
  <si>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</si>
  <si>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</si>
  <si>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</si>
  <si>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</si>
  <si>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</si>
  <si>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</si>
  <si>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</si>
  <si>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</si>
  <si>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</si>
  <si>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</si>
  <si>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</si>
  <si>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</si>
  <si>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</si>
  <si>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</si>
  <si>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</si>
  <si>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</si>
  <si>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</si>
  <si>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</si>
  <si>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</si>
  <si>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</si>
  <si>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</si>
  <si>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</si>
  <si>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</si>
  <si>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</si>
  <si>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</si>
  <si>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</si>
  <si>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</si>
  <si>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</si>
  <si>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</si>
  <si>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</si>
  <si>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</si>
  <si>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</si>
  <si>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</si>
  <si>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</si>
  <si>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</si>
  <si>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</si>
  <si>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</si>
  <si>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</si>
  <si>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</si>
  <si>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</si>
  <si>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</si>
  <si>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</si>
  <si>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</si>
  <si>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</si>
  <si>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</si>
  <si>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</si>
  <si>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</si>
  <si>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</si>
  <si>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</si>
  <si>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</si>
  <si>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</si>
  <si>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</si>
  <si>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</si>
  <si>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</si>
  <si>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</si>
  <si>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</si>
  <si>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</si>
  <si>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</si>
  <si>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</si>
  <si>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</si>
  <si>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</si>
  <si>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</si>
  <si>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</si>
  <si>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</si>
  <si>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</si>
  <si>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</si>
  <si>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</si>
  <si>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</si>
  <si>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</si>
  <si>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</si>
  <si>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</si>
  <si>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</si>
  <si>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</si>
  <si>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</si>
  <si>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</si>
  <si>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</si>
  <si>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</si>
  <si>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</si>
  <si>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</si>
  <si>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</si>
  <si>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</si>
  <si>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</si>
  <si>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</si>
  <si>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</si>
  <si>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</si>
  <si>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</si>
  <si>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</si>
  <si>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</si>
  <si>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</si>
  <si>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</si>
  <si>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</si>
  <si>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</si>
  <si>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</si>
  <si>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</si>
  <si>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</si>
  <si>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</si>
  <si>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</si>
  <si>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</si>
  <si>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</si>
  <si>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</si>
  <si>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</si>
  <si>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</si>
  <si>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</si>
  <si>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</si>
  <si>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</si>
  <si>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</si>
  <si>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</si>
  <si>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</si>
  <si>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</si>
  <si>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</si>
  <si>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</si>
  <si>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</si>
  <si>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</si>
  <si>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</si>
  <si>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</si>
  <si>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</si>
  <si>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</si>
  <si>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</si>
  <si>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</si>
  <si>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</si>
  <si>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</si>
  <si>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</si>
  <si>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</si>
  <si>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</si>
  <si>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</si>
  <si>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</si>
  <si>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</si>
  <si>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</si>
  <si>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</si>
  <si>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</si>
  <si>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</si>
  <si>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</si>
  <si>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</si>
  <si>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</si>
  <si>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</si>
  <si>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</si>
  <si>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</si>
  <si>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</si>
  <si>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</si>
  <si>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</si>
  <si>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</si>
  <si>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</si>
  <si>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</si>
  <si>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</si>
  <si>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</si>
  <si>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</si>
  <si>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</si>
  <si>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</si>
  <si>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</si>
  <si>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</si>
  <si>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</si>
  <si>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</si>
  <si>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</si>
  <si>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</si>
  <si>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</si>
  <si>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</si>
  <si>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</si>
  <si>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</si>
  <si>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</si>
  <si>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</si>
  <si>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</si>
  <si>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</si>
  <si>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</si>
  <si>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</si>
  <si>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</si>
  <si>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</si>
  <si>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</si>
  <si>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</si>
  <si>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</si>
  <si>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</si>
  <si>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</si>
  <si>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</si>
  <si>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</si>
  <si>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</si>
  <si>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</si>
  <si>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</si>
  <si>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</si>
  <si>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</si>
  <si>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</si>
  <si>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</si>
  <si>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</si>
  <si>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</si>
  <si>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</si>
  <si>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</si>
  <si>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</si>
  <si>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</si>
  <si>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</si>
  <si>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</si>
  <si>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</si>
  <si>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</si>
  <si>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</si>
  <si>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</si>
  <si>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</si>
  <si>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</si>
  <si>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</si>
  <si>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</si>
  <si>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</si>
  <si>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</si>
  <si>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</si>
  <si>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</si>
  <si>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</si>
  <si>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</si>
  <si>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</si>
  <si>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</si>
  <si>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</si>
  <si>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</si>
  <si>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</si>
  <si>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</si>
  <si>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</si>
  <si>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</si>
  <si>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</si>
  <si>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</si>
  <si>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</si>
  <si>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</si>
  <si>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</si>
  <si>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</si>
  <si>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</si>
  <si>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</si>
  <si>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</si>
  <si>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</si>
  <si>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</si>
  <si>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</si>
  <si>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</si>
  <si>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</si>
  <si>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</si>
  <si>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</si>
  <si>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</si>
  <si>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</si>
  <si>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</si>
  <si>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</si>
  <si>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</si>
  <si>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</si>
  <si>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</si>
  <si>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</si>
  <si>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</si>
  <si>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</si>
  <si>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</si>
  <si>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</si>
  <si>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</si>
  <si>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</si>
  <si>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</si>
  <si>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</si>
  <si>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</si>
  <si>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</si>
  <si>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</si>
  <si>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</si>
  <si>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</si>
  <si>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</si>
  <si>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</si>
  <si>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</si>
  <si>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</si>
  <si>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</si>
  <si>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</si>
  <si>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</si>
  <si>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</si>
  <si>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</si>
  <si>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</si>
  <si>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</si>
  <si>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</si>
  <si>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</si>
  <si>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</si>
  <si>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</si>
  <si>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</si>
  <si>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</si>
  <si>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</si>
  <si>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</si>
  <si>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</si>
  <si>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</si>
  <si>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</si>
  <si>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</si>
  <si>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</si>
  <si>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</si>
  <si>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</si>
  <si>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</si>
  <si>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</si>
  <si>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</si>
  <si>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</si>
  <si>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</si>
  <si>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</si>
  <si>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</si>
  <si>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</si>
  <si>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</si>
  <si>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</si>
  <si>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</si>
  <si>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</si>
  <si>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</si>
  <si>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</si>
  <si>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</si>
  <si>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</si>
  <si>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</si>
  <si>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</si>
  <si>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</si>
  <si>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</si>
  <si>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</si>
  <si>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</si>
  <si>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</si>
  <si>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</si>
  <si>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</si>
  <si>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</si>
  <si>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</si>
  <si>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</si>
  <si>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</si>
  <si>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</si>
  <si>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</si>
  <si>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</si>
  <si>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</si>
  <si>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</si>
  <si>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</si>
  <si>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</si>
  <si>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</si>
  <si>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</si>
  <si>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</si>
  <si>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</si>
  <si>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</si>
  <si>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</si>
  <si>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</si>
  <si>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</si>
  <si>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</si>
  <si>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</si>
  <si>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</si>
  <si>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</si>
  <si>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</si>
  <si>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</si>
  <si>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</si>
  <si>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</si>
  <si>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</si>
  <si>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</si>
  <si>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</si>
  <si>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</si>
  <si>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</si>
  <si>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</si>
  <si>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</si>
  <si>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</si>
  <si>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</si>
  <si>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</si>
  <si>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</si>
  <si>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</si>
  <si>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</si>
  <si>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</si>
  <si>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</si>
  <si>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</si>
  <si>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</si>
  <si>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</si>
  <si>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</si>
  <si>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</si>
  <si>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</si>
  <si>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</si>
  <si>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</si>
  <si>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</si>
  <si>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</si>
  <si>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</si>
  <si>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</si>
  <si>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</si>
  <si>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</si>
  <si>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</si>
  <si>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</si>
  <si>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</si>
  <si>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</si>
  <si>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</si>
  <si>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</si>
  <si>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</si>
  <si>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</si>
  <si>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</si>
  <si>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</si>
  <si>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</si>
  <si>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</si>
  <si>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</si>
  <si>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</si>
  <si>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</si>
  <si>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</si>
  <si>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</si>
  <si>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</si>
  <si>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</si>
  <si>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</si>
  <si>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</si>
  <si>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</si>
  <si>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</si>
  <si>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</si>
  <si>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</si>
  <si>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</si>
  <si>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</si>
  <si>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</si>
  <si>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</si>
  <si>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</si>
  <si>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</si>
  <si>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</si>
  <si>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</si>
  <si>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</si>
  <si>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</si>
  <si>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</si>
  <si>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</si>
  <si>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</si>
  <si>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</si>
  <si>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</si>
  <si>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</si>
  <si>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</si>
  <si>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</si>
  <si>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</si>
  <si>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</si>
  <si>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</si>
  <si>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</si>
  <si>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</si>
  <si>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</si>
  <si>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</si>
  <si>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</si>
  <si>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</si>
  <si>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</si>
  <si>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</si>
  <si>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</si>
  <si>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</si>
  <si>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</si>
  <si>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</si>
  <si>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</si>
  <si>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</si>
  <si>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</si>
  <si>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</si>
  <si>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</si>
  <si>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</si>
  <si>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</si>
  <si>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</si>
  <si>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</si>
  <si>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</si>
  <si>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</si>
  <si>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</si>
  <si>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</si>
  <si>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</si>
  <si>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</si>
  <si>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</si>
  <si>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</si>
  <si>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</si>
  <si>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</si>
  <si>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</si>
  <si>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</si>
  <si>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</si>
  <si>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</si>
  <si>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</si>
  <si>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</si>
  <si>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</si>
  <si>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</si>
  <si>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</si>
  <si>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</si>
  <si>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</si>
  <si>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</si>
  <si>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</si>
  <si>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</si>
  <si>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</si>
  <si>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</si>
  <si>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</si>
  <si>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</si>
  <si>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</si>
  <si>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</si>
  <si>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</si>
  <si>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</si>
  <si>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</si>
  <si>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</si>
  <si>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</si>
  <si>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</si>
  <si>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</si>
  <si>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</si>
  <si>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</si>
  <si>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</si>
  <si>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</si>
  <si>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</si>
  <si>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</si>
  <si>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</si>
  <si>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</si>
  <si>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</si>
  <si>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</si>
  <si>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</si>
  <si>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</si>
  <si>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</si>
  <si>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</si>
  <si>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</si>
  <si>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</si>
  <si>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</si>
  <si>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</si>
  <si>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</si>
  <si>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</si>
  <si>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</si>
  <si>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</si>
  <si>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</si>
  <si>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</si>
  <si>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</si>
  <si>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</si>
  <si>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</si>
  <si>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</si>
  <si>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</si>
  <si>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</si>
  <si>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</si>
  <si>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</si>
  <si>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</si>
  <si>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</si>
  <si>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</si>
  <si>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</si>
  <si>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</si>
  <si>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</si>
  <si>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</si>
  <si>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</si>
  <si>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</si>
  <si>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</si>
  <si>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</si>
  <si>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</si>
  <si>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</si>
  <si>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</si>
  <si>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</si>
  <si>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</si>
  <si>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</si>
  <si>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</si>
  <si>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</si>
  <si>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</si>
  <si>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</si>
  <si>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</si>
  <si>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</si>
  <si>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</si>
  <si>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</si>
  <si>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</si>
  <si>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</si>
  <si>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</si>
  <si>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</si>
  <si>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</si>
  <si>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</si>
  <si>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</si>
  <si>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</si>
  <si>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</si>
  <si>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</si>
  <si>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</si>
  <si>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</si>
  <si>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</si>
  <si>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</si>
  <si>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</si>
  <si>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</si>
  <si>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</si>
  <si>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</si>
  <si>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</si>
  <si>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</si>
  <si>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</si>
  <si>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</si>
  <si>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</si>
  <si>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</si>
  <si>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</si>
  <si>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</si>
  <si>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</si>
  <si>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</si>
  <si>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</si>
  <si>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</si>
  <si>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</si>
  <si>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</si>
  <si>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</si>
  <si>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</si>
  <si>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</si>
  <si>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</si>
  <si>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</si>
  <si>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</si>
  <si>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</si>
  <si>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</si>
  <si>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</si>
  <si>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</si>
  <si>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</si>
  <si>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</si>
  <si>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</si>
  <si>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</si>
  <si>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</si>
  <si>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</si>
  <si>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</si>
  <si>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</si>
  <si>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</si>
  <si>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</si>
  <si>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</si>
  <si>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</si>
  <si>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</si>
  <si>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</si>
  <si>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</si>
  <si>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</si>
  <si>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</si>
  <si>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</si>
  <si>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</si>
  <si>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</si>
  <si>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</si>
  <si>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</si>
  <si>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</si>
  <si>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</si>
  <si>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</si>
  <si>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</si>
  <si>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</si>
  <si>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</si>
  <si>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</si>
  <si>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</si>
  <si>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</si>
  <si>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</si>
  <si>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</si>
  <si>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</si>
  <si>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</si>
  <si>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</si>
  <si>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</si>
  <si>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</si>
  <si>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</si>
  <si>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</si>
  <si>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</si>
  <si>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</si>
  <si>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</si>
  <si>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</si>
  <si>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</si>
  <si>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</si>
  <si>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</si>
  <si>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</si>
  <si>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</si>
  <si>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</si>
  <si>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</si>
  <si>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</si>
  <si>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</si>
  <si>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</si>
  <si>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</si>
  <si>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</si>
  <si>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</si>
  <si>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</si>
  <si>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</si>
  <si>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</si>
  <si>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</si>
  <si>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</si>
  <si>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</si>
  <si>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</si>
  <si>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</si>
  <si>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</si>
  <si>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</si>
  <si>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</si>
  <si>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</si>
  <si>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</si>
  <si>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</si>
  <si>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</si>
  <si>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</si>
  <si>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</si>
  <si>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</si>
  <si>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</si>
  <si>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</si>
  <si>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</si>
  <si>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</si>
  <si>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</si>
  <si>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</si>
  <si>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</si>
  <si>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</si>
  <si>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</si>
  <si>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</si>
  <si>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</si>
  <si>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</si>
  <si>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</si>
  <si>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</si>
  <si>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</si>
  <si>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</si>
  <si>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</si>
  <si>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</si>
  <si>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</si>
  <si>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</si>
  <si>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</si>
  <si>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</si>
  <si>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</si>
  <si>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</si>
  <si>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</si>
  <si>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</si>
  <si>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</si>
  <si>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</si>
  <si>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</si>
  <si>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</si>
  <si>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</si>
  <si>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</si>
  <si>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</si>
  <si>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</si>
  <si>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</si>
  <si>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</si>
  <si>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</si>
  <si>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</si>
  <si>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</si>
  <si>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</si>
  <si>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</si>
  <si>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</si>
  <si>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</si>
  <si>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</si>
  <si>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</si>
  <si>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</si>
  <si>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</si>
  <si>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</si>
  <si>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</si>
  <si>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</si>
  <si>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</si>
  <si>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</si>
  <si>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</si>
  <si>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</si>
  <si>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</si>
  <si>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</si>
  <si>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</si>
  <si>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</si>
  <si>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</si>
  <si>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</si>
  <si>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</si>
  <si>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</si>
  <si>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</si>
  <si>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</si>
  <si>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</si>
  <si>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</si>
  <si>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</si>
  <si>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</si>
  <si>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</si>
  <si>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</si>
  <si>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</si>
  <si>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</si>
  <si>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</si>
  <si>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</si>
  <si>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</si>
  <si>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</si>
  <si>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</si>
  <si>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</si>
  <si>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</si>
  <si>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</si>
  <si>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</si>
  <si>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</si>
  <si>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</si>
  <si>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</si>
  <si>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</si>
  <si>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</si>
  <si>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</si>
  <si>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</si>
  <si>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</si>
  <si>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</si>
  <si>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</si>
  <si>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</si>
  <si>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</si>
  <si>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</si>
  <si>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</si>
  <si>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</si>
  <si>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</si>
  <si>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</si>
  <si>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</si>
  <si>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</si>
  <si>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</si>
  <si>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</si>
  <si>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</si>
  <si>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</si>
  <si>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</si>
  <si>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</si>
  <si>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</si>
  <si>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</si>
  <si>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</si>
  <si>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</si>
  <si>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</si>
  <si>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</si>
  <si>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</si>
  <si>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</si>
  <si>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</si>
  <si>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</si>
  <si>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</si>
  <si>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</si>
  <si>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</si>
  <si>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</si>
  <si>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</si>
  <si>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</si>
  <si>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</si>
  <si>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</si>
  <si>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</si>
  <si>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</si>
  <si>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</si>
  <si>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</si>
  <si>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</si>
  <si>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</si>
  <si>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</si>
  <si>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</si>
  <si>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</si>
  <si>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</si>
  <si>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</si>
  <si>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</si>
  <si>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</si>
  <si>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</si>
  <si>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</si>
  <si>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</si>
  <si>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</si>
  <si>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</si>
  <si>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</si>
  <si>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</si>
  <si>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</si>
  <si>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</si>
  <si>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</si>
  <si>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</si>
  <si>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</si>
  <si>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</si>
  <si>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</si>
  <si>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</si>
  <si>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</si>
  <si>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</si>
  <si>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</si>
  <si>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</si>
  <si>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</si>
  <si>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</si>
  <si>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</si>
  <si>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</si>
  <si>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</si>
  <si>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</si>
  <si>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</si>
  <si>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</si>
  <si>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</si>
  <si>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</si>
  <si>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</si>
  <si>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</si>
  <si>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</si>
  <si>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</si>
  <si>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</si>
  <si>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</si>
  <si>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</si>
  <si>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</si>
  <si>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</si>
  <si>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</si>
  <si>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</si>
  <si>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</si>
  <si>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</si>
  <si>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</si>
  <si>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</si>
  <si>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</si>
  <si>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</si>
  <si>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</si>
  <si>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</si>
  <si>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</si>
  <si>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</si>
  <si>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</si>
  <si>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</si>
  <si>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</si>
  <si>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</si>
  <si>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</si>
  <si>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</si>
  <si>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</si>
  <si>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</si>
  <si>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</si>
  <si>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</si>
  <si>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</si>
  <si>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</si>
  <si>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</si>
  <si>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</si>
  <si>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</si>
  <si>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</si>
  <si>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</si>
  <si>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</si>
  <si>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</si>
  <si>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</si>
  <si>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</si>
  <si>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</si>
  <si>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</si>
  <si>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</si>
  <si>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</si>
  <si>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</si>
  <si>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</si>
  <si>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</si>
  <si>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</si>
  <si>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</si>
  <si>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</si>
  <si>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</si>
  <si>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</si>
  <si>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</si>
  <si>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</si>
  <si>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</si>
  <si>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</si>
  <si>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</si>
  <si>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</si>
  <si>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</si>
  <si>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</si>
  <si>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</si>
  <si>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</si>
  <si>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</si>
  <si>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</si>
  <si>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</si>
  <si>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</si>
  <si>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</si>
  <si>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</si>
  <si>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</si>
  <si>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</si>
  <si>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</si>
  <si>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</si>
  <si>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</si>
  <si>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</si>
  <si>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</si>
  <si>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</si>
  <si>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</si>
  <si>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</si>
  <si>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</si>
  <si>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</si>
  <si>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</si>
  <si>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</si>
  <si>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</si>
  <si>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</si>
  <si>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</si>
  <si>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</si>
  <si>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</si>
  <si>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</si>
  <si>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</si>
  <si>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</si>
  <si>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</si>
  <si>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</si>
  <si>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</si>
  <si>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</si>
  <si>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</si>
  <si>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</si>
  <si>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</si>
  <si>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</si>
  <si>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</si>
  <si>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</si>
  <si>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</si>
  <si>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</si>
  <si>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</si>
  <si>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</si>
  <si>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</si>
  <si>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</si>
  <si>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</si>
  <si>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</si>
  <si>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</si>
  <si>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</si>
  <si>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</si>
  <si>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</si>
  <si>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</si>
  <si>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</si>
  <si>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</si>
  <si>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</si>
  <si>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</si>
  <si>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</si>
  <si>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</si>
  <si>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</si>
  <si>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</si>
  <si>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</si>
  <si>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</si>
  <si>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</si>
  <si>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</si>
  <si>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</si>
  <si>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</si>
  <si>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</si>
  <si>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</si>
  <si>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</si>
  <si>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</si>
  <si>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</si>
  <si>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</si>
  <si>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</si>
  <si>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</si>
  <si>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</si>
  <si>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</si>
  <si>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</si>
  <si>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</si>
  <si>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</si>
  <si>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</si>
  <si>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</si>
  <si>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</si>
  <si>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</si>
  <si>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</si>
  <si>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</si>
  <si>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</si>
  <si>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</si>
  <si>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</si>
  <si>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</si>
  <si>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</si>
  <si>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</si>
  <si>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</si>
  <si>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</si>
  <si>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</si>
  <si>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</si>
  <si>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</si>
  <si>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</si>
  <si>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</si>
  <si>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</si>
  <si>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</si>
  <si>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</si>
  <si>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</si>
  <si>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</si>
  <si>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</si>
  <si>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</si>
  <si>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</si>
  <si>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</si>
  <si>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</si>
  <si>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</si>
  <si>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</si>
  <si>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</si>
  <si>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</si>
  <si>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</si>
  <si>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</si>
  <si>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</si>
  <si>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</si>
  <si>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</si>
  <si>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</si>
  <si>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</si>
  <si>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</si>
  <si>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</si>
  <si>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</si>
  <si>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</si>
  <si>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</si>
  <si>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</si>
  <si>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</si>
  <si>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</si>
  <si>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</si>
  <si>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</si>
  <si>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</si>
  <si>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</si>
  <si>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</si>
  <si>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</si>
  <si>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</si>
  <si>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</si>
  <si>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</si>
  <si>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</si>
  <si>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</si>
  <si>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</si>
  <si>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</si>
  <si>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</si>
  <si>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</si>
  <si>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</si>
  <si>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</si>
  <si>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</si>
  <si>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</si>
  <si>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</si>
  <si>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</si>
  <si>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</si>
  <si>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</si>
  <si>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</si>
  <si>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</si>
  <si>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</si>
  <si>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</si>
  <si>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</si>
  <si>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</si>
  <si>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</si>
  <si>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</si>
  <si>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</si>
  <si>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</si>
  <si>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</si>
  <si>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</si>
  <si>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</si>
  <si>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</si>
  <si>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</si>
  <si>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</si>
  <si>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</si>
  <si>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</si>
  <si>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</si>
  <si>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</si>
  <si>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</si>
  <si>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</si>
  <si>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</si>
  <si>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</si>
  <si>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</si>
  <si>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</si>
  <si>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</si>
  <si>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</si>
  <si>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</si>
  <si>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</si>
  <si>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</si>
  <si>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</si>
  <si>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</si>
  <si>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</si>
  <si>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</si>
  <si>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</si>
  <si>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</si>
  <si>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</si>
  <si>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</si>
  <si>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</si>
  <si>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</si>
  <si>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</si>
  <si>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</si>
  <si>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</si>
  <si>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</si>
  <si>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</si>
  <si>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</si>
  <si>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</si>
  <si>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</si>
  <si>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</si>
  <si>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</si>
  <si>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</si>
  <si>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</si>
  <si>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</si>
  <si>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</si>
  <si>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</si>
  <si>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</si>
  <si>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</si>
  <si>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</si>
  <si>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</si>
  <si>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</si>
  <si>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</si>
  <si>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</si>
  <si>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</si>
  <si>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</si>
  <si>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</si>
  <si>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</si>
  <si>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</si>
  <si>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</si>
  <si>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</si>
  <si>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</si>
  <si>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</si>
  <si>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</si>
  <si>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</si>
  <si>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</si>
  <si>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</si>
  <si>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</si>
  <si>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</si>
  <si>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</si>
  <si>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</si>
  <si>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</si>
  <si>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</si>
  <si>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</si>
  <si>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</si>
  <si>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</si>
  <si>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</si>
  <si>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</si>
  <si>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</si>
  <si>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</si>
  <si>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</si>
  <si>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</si>
  <si>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</si>
  <si>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</si>
  <si>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</si>
  <si>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</si>
  <si>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</si>
  <si>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</si>
  <si>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</si>
  <si>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</si>
  <si>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</si>
  <si>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</si>
  <si>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</si>
  <si>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</si>
  <si>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</si>
  <si>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</si>
  <si>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</si>
  <si>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</si>
  <si>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</si>
  <si>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</si>
  <si>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</si>
  <si>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</si>
  <si>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</si>
  <si>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</si>
  <si>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</si>
  <si>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</si>
  <si>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</si>
  <si>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</si>
  <si>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</si>
  <si>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</si>
  <si>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</si>
  <si>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</si>
  <si>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</si>
  <si>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</si>
  <si>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</si>
  <si>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</si>
  <si>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</si>
  <si>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</si>
  <si>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</si>
  <si>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</si>
  <si>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</si>
  <si>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</si>
  <si>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</si>
  <si>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</si>
  <si>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</si>
  <si>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</si>
  <si>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</si>
  <si>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</si>
  <si>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</si>
  <si>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</si>
  <si>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</si>
  <si>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</si>
  <si>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</si>
  <si>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</si>
  <si>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</si>
  <si>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</si>
  <si>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</si>
  <si>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</si>
  <si>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</si>
  <si>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</si>
  <si>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</si>
  <si>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</si>
  <si>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</si>
  <si>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</si>
  <si>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</si>
  <si>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</si>
  <si>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</si>
  <si>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</si>
  <si>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</si>
  <si>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</si>
  <si>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</si>
  <si>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</si>
  <si>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</si>
  <si>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</si>
  <si>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</si>
  <si>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</si>
  <si>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</si>
  <si>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</si>
  <si>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</si>
  <si>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</si>
  <si>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</si>
  <si>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</si>
  <si>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</si>
  <si>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</si>
  <si>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</si>
  <si>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</si>
  <si>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</si>
  <si>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</si>
  <si>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</si>
  <si>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</si>
  <si>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</si>
  <si>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</si>
  <si>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</si>
  <si>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</si>
  <si>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</si>
  <si>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</si>
  <si>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</si>
  <si>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</si>
  <si>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</si>
  <si>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</si>
  <si>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</si>
  <si>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</si>
  <si>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</si>
  <si>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</si>
  <si>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</si>
  <si>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</si>
  <si>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</si>
  <si>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</si>
  <si>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</si>
  <si>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</si>
  <si>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</si>
  <si>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</si>
  <si>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</si>
  <si>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</si>
  <si>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</si>
  <si>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</si>
  <si>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</si>
  <si>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</si>
  <si>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</si>
  <si>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</si>
  <si>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</si>
  <si>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</si>
  <si>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</si>
  <si>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</si>
  <si>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</si>
  <si>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</si>
  <si>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</si>
  <si>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</si>
  <si>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</si>
  <si>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</si>
  <si>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</si>
  <si>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</si>
  <si>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</si>
  <si>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</si>
  <si>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</si>
  <si>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</si>
  <si>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</si>
  <si>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</si>
  <si>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</si>
  <si>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</si>
  <si>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</si>
  <si>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</si>
  <si>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</si>
  <si>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</si>
  <si>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</si>
  <si>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</si>
  <si>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</si>
  <si>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</si>
  <si>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</si>
  <si>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</si>
  <si>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</si>
  <si>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</si>
  <si>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</si>
  <si>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</si>
  <si>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</si>
  <si>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</si>
  <si>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</si>
  <si>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</si>
  <si>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</si>
  <si>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</si>
  <si>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</si>
  <si>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</si>
  <si>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</si>
  <si>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</si>
  <si>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</si>
  <si>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</si>
  <si>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</si>
  <si>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</si>
  <si>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</si>
  <si>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</si>
  <si>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</si>
  <si>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</si>
  <si>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</si>
  <si>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</si>
  <si>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</si>
  <si>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</si>
  <si>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</si>
  <si>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</si>
  <si>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</si>
  <si>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</si>
  <si>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</si>
  <si>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</si>
  <si>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</si>
  <si>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</si>
  <si>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</si>
  <si>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</si>
  <si>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</si>
  <si>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</si>
  <si>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</si>
  <si>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</si>
  <si>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</si>
  <si>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</si>
  <si>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</si>
  <si>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</si>
  <si>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</si>
  <si>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</si>
  <si>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</si>
  <si>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</si>
  <si>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</si>
  <si>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</si>
  <si>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</si>
  <si>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</si>
  <si>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</si>
  <si>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</si>
  <si>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</si>
  <si>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</si>
  <si>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</si>
  <si>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</si>
  <si>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</si>
  <si>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</si>
  <si>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</si>
  <si>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</si>
  <si>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</si>
  <si>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</si>
  <si>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</si>
  <si>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</si>
  <si>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</si>
  <si>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</si>
  <si>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</si>
  <si>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</si>
  <si>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</si>
  <si>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</si>
  <si>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</si>
  <si>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</si>
  <si>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</si>
  <si>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</si>
  <si>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</si>
  <si>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</si>
  <si>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</si>
  <si>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</si>
  <si>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</si>
  <si>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</si>
  <si>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</si>
  <si>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</si>
  <si>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</si>
  <si>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</si>
  <si>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</si>
  <si>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</si>
  <si>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</si>
  <si>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</si>
  <si>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</si>
  <si>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</si>
  <si>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</si>
  <si>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</si>
  <si>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</si>
  <si>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</si>
  <si>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</si>
  <si>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</si>
  <si>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</si>
  <si>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</si>
  <si>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</si>
  <si>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</si>
  <si>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</si>
  <si>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</si>
  <si>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</si>
  <si>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</si>
  <si>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</si>
  <si>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</si>
  <si>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</si>
  <si>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</si>
  <si>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</si>
  <si>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</si>
  <si>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</si>
  <si>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</si>
  <si>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</si>
  <si>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</si>
  <si>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</si>
  <si>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</si>
  <si>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</si>
  <si>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</si>
  <si>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</si>
  <si>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</si>
  <si>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</si>
  <si>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</si>
  <si>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</si>
  <si>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</si>
  <si>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</si>
  <si>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</si>
  <si>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</si>
  <si>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</si>
  <si>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</si>
  <si>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</si>
  <si>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</si>
  <si>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</si>
  <si>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</si>
  <si>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</si>
  <si>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</si>
  <si>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</si>
  <si>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</si>
  <si>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</si>
  <si>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</si>
  <si>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</si>
  <si>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</si>
  <si>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</si>
  <si>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</si>
  <si>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</si>
  <si>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</si>
  <si>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</si>
  <si>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</si>
  <si>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</si>
  <si>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</si>
  <si>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</si>
  <si>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</si>
  <si>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</si>
  <si>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</si>
  <si>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</si>
  <si>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</si>
  <si>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</si>
  <si>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</si>
  <si>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</si>
  <si>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</si>
  <si>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</si>
  <si>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</si>
  <si>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</si>
  <si>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</si>
  <si>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</si>
  <si>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</si>
  <si>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</si>
  <si>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</si>
  <si>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</si>
  <si>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</si>
  <si>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</si>
  <si>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</si>
  <si>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</si>
  <si>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</si>
  <si>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</si>
  <si>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</si>
  <si>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</si>
  <si>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</si>
  <si>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</si>
  <si>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</si>
  <si>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</si>
  <si>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</si>
  <si>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</si>
  <si>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</si>
  <si>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</si>
  <si>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</si>
  <si>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</si>
  <si>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</si>
  <si>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</si>
  <si>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</si>
  <si>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</si>
  <si>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</si>
  <si>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</si>
  <si>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</si>
  <si>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</si>
  <si>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</si>
  <si>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</si>
  <si>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</si>
  <si>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</si>
  <si>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</si>
  <si>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</si>
  <si>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</si>
  <si>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</si>
  <si>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</si>
  <si>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</si>
  <si>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</si>
  <si>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</si>
  <si>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</si>
  <si>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</si>
  <si>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</si>
  <si>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</si>
  <si>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</si>
  <si>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</si>
  <si>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</si>
  <si>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</si>
  <si>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</si>
  <si>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</si>
  <si>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</si>
  <si>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</si>
  <si>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</si>
  <si>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</si>
  <si>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</si>
  <si>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</si>
  <si>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</si>
  <si>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</si>
  <si>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</si>
  <si>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</si>
  <si>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</si>
  <si>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</si>
  <si>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</si>
  <si>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</si>
  <si>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</si>
  <si>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</si>
  <si>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</si>
  <si>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</si>
  <si>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</si>
  <si>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</si>
  <si>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</si>
  <si>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</si>
  <si>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</si>
  <si>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</si>
  <si>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</si>
  <si>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</si>
  <si>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</si>
  <si>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</si>
  <si>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</si>
  <si>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</si>
  <si>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</si>
  <si>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</si>
  <si>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</si>
  <si>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</si>
  <si>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</si>
  <si>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</si>
  <si>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</si>
  <si>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</si>
  <si>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</si>
  <si>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</si>
  <si>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</si>
  <si>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</si>
  <si>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</si>
  <si>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</si>
  <si>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</si>
  <si>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</si>
  <si>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</si>
  <si>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</si>
  <si>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</si>
  <si>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</si>
  <si>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</si>
  <si>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</si>
  <si>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</si>
  <si>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</si>
  <si>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</si>
  <si>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</si>
  <si>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</si>
  <si>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</si>
  <si>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</si>
  <si>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</si>
  <si>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</si>
  <si>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</si>
  <si>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</si>
  <si>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</si>
  <si>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</si>
  <si>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</si>
  <si>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</si>
  <si>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</si>
  <si>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</si>
  <si>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</si>
  <si>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</si>
  <si>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</si>
  <si>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</si>
  <si>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</si>
  <si>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</si>
  <si>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</si>
  <si>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</si>
  <si>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</si>
  <si>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</si>
  <si>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</si>
  <si>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</si>
  <si>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</si>
  <si>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</si>
  <si>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</si>
  <si>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</si>
  <si>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</si>
  <si>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</si>
  <si>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</si>
  <si>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</si>
  <si>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</si>
  <si>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</si>
  <si>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</si>
  <si>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</si>
  <si>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</si>
  <si>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</si>
  <si>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</si>
  <si>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</si>
  <si>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</si>
  <si>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</si>
  <si>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</si>
  <si>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</si>
  <si>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</si>
  <si>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</si>
  <si>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</si>
  <si>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</si>
  <si>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</si>
  <si>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</si>
  <si>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</si>
  <si>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</si>
  <si>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</si>
  <si>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</si>
  <si>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</si>
  <si>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</si>
  <si>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</si>
  <si>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</si>
  <si>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</si>
  <si>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</si>
  <si>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</si>
  <si>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</si>
  <si>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</si>
  <si>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</si>
  <si>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</si>
  <si>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</si>
  <si>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</si>
  <si>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</si>
  <si>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</si>
  <si>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</si>
  <si>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</si>
  <si>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</si>
  <si>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</si>
  <si>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</si>
  <si>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</si>
  <si>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</si>
  <si>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</si>
  <si>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</si>
  <si>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</si>
  <si>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</si>
  <si>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</si>
  <si>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</si>
  <si>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</si>
  <si>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</si>
  <si>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</si>
  <si>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</si>
  <si>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</si>
  <si>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</si>
  <si>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</si>
  <si>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</si>
  <si>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</si>
  <si>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</si>
  <si>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</si>
  <si>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</si>
  <si>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</si>
  <si>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</si>
  <si>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</si>
  <si>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</si>
  <si>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</si>
  <si>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</si>
  <si>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</si>
  <si>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</si>
  <si>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</si>
  <si>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</si>
  <si>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</si>
  <si>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</si>
  <si>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</si>
  <si>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</si>
  <si>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</si>
  <si>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</si>
  <si>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</si>
  <si>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</si>
  <si>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</si>
  <si>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</si>
  <si>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</si>
  <si>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</si>
  <si>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</si>
  <si>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</si>
  <si>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</si>
  <si>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</si>
  <si>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</si>
  <si>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</si>
  <si>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</si>
  <si>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</si>
  <si>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</si>
  <si>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</si>
  <si>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</si>
  <si>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</si>
  <si>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</si>
  <si>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</si>
  <si>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</si>
  <si>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</si>
  <si>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</si>
  <si>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</si>
  <si>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</si>
  <si>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</si>
  <si>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</si>
  <si>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</si>
  <si>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</si>
  <si>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</si>
  <si>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</si>
  <si>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</si>
  <si>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</si>
  <si>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</si>
  <si>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</si>
  <si>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</si>
  <si>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</si>
  <si>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</si>
  <si>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</si>
  <si>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</si>
  <si>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</si>
  <si>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</si>
  <si>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</si>
  <si>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</si>
  <si>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</si>
  <si>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</si>
  <si>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</si>
  <si>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</si>
  <si>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</si>
  <si>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</si>
  <si>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</si>
  <si>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</si>
  <si>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</si>
  <si>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</si>
  <si>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</si>
  <si>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</si>
  <si>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</si>
  <si>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</si>
  <si>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</si>
  <si>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</si>
  <si>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</si>
  <si>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</si>
  <si>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</si>
  <si>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</si>
  <si>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</si>
  <si>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</si>
  <si>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</si>
  <si>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</si>
  <si>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</si>
  <si>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</si>
  <si>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</si>
  <si>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</si>
  <si>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</si>
  <si>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</si>
  <si>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</si>
  <si>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</si>
  <si>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</si>
  <si>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</si>
  <si>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</si>
  <si>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</si>
  <si>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</si>
  <si>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</si>
  <si>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</si>
  <si>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</si>
  <si>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</si>
  <si>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</si>
  <si>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</si>
  <si>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</si>
  <si>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</si>
  <si>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</si>
  <si>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</si>
  <si>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</si>
  <si>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</si>
  <si>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</si>
  <si>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</si>
  <si>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</si>
  <si>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</si>
  <si>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</si>
  <si>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</si>
  <si>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</si>
  <si>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</si>
  <si>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</si>
  <si>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</si>
  <si>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</si>
  <si>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</si>
  <si>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</si>
  <si>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</si>
  <si>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</si>
  <si>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</si>
  <si>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</si>
  <si>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</si>
  <si>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</si>
  <si>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</si>
  <si>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</si>
  <si>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</si>
  <si>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</si>
  <si>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</si>
  <si>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</si>
  <si>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</si>
  <si>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</si>
  <si>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</si>
  <si>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</si>
  <si>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</si>
  <si>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</si>
  <si>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</si>
  <si>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</si>
  <si>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</si>
  <si>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</si>
  <si>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</si>
  <si>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</si>
  <si>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</si>
  <si>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</si>
  <si>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</si>
  <si>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</si>
  <si>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</si>
  <si>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</si>
  <si>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</si>
  <si>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</si>
  <si>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</si>
  <si>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</si>
  <si>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</si>
  <si>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</si>
  <si>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</si>
  <si>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</si>
  <si>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</si>
  <si>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</si>
  <si>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</si>
  <si>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</si>
  <si>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</si>
  <si>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</si>
  <si>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</si>
  <si>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</si>
  <si>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</si>
  <si>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</si>
  <si>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</si>
  <si>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</si>
  <si>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</si>
  <si>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</si>
  <si>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</si>
  <si>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</si>
  <si>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</si>
  <si>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</si>
  <si>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</si>
  <si>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</si>
  <si>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</si>
  <si>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</si>
  <si>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</si>
  <si>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</si>
  <si>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</si>
  <si>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</si>
  <si>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</si>
  <si>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</si>
  <si>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</si>
  <si>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</si>
  <si>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</si>
  <si>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</si>
  <si>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</si>
  <si>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</si>
  <si>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</si>
  <si>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</si>
  <si>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</si>
  <si>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</si>
  <si>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</si>
  <si>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</si>
  <si>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</si>
  <si>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</si>
  <si>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</si>
  <si>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</si>
  <si>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</si>
  <si>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</si>
  <si>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</si>
  <si>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</si>
  <si>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</si>
  <si>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</si>
  <si>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</si>
  <si>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</si>
  <si>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</si>
  <si>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</si>
  <si>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</si>
  <si>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</si>
  <si>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</si>
  <si>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</si>
  <si>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</si>
  <si>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</si>
  <si>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</si>
  <si>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</si>
  <si>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</si>
  <si>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</si>
  <si>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</si>
  <si>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</si>
  <si>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</si>
  <si>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</si>
  <si>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</si>
  <si>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</si>
  <si>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</si>
  <si>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</si>
  <si>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</si>
  <si>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</si>
  <si>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</si>
  <si>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</si>
  <si>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</si>
  <si>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</si>
  <si>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</si>
  <si>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</si>
  <si>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</si>
  <si>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</si>
  <si>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</si>
  <si>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</si>
  <si>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</si>
  <si>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</si>
  <si>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</si>
  <si>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</si>
  <si>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</si>
  <si>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</si>
  <si>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</si>
  <si>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</si>
  <si>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</si>
  <si>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</si>
  <si>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</si>
  <si>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</si>
  <si>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</si>
  <si>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</si>
  <si>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</si>
  <si>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</si>
  <si>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</si>
  <si>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</si>
  <si>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</si>
  <si>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</si>
  <si>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</si>
  <si>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</si>
  <si>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</si>
  <si>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</si>
  <si>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</si>
  <si>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</si>
  <si>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</si>
  <si>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</si>
  <si>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</si>
  <si>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</si>
  <si>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</si>
  <si>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</si>
  <si>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</si>
  <si>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</si>
  <si>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</si>
  <si>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</si>
  <si>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</si>
  <si>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</si>
  <si>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</si>
  <si>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</si>
  <si>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</si>
  <si>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</si>
  <si>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</si>
  <si>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</si>
  <si>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</si>
  <si>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</si>
  <si>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</si>
  <si>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</si>
  <si>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</si>
  <si>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</si>
  <si>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</si>
  <si>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</si>
  <si>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</si>
  <si>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</si>
  <si>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</si>
  <si>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</si>
  <si>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</si>
  <si>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</si>
  <si>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</si>
  <si>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</si>
  <si>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</si>
  <si>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</si>
  <si>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</si>
  <si>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</si>
  <si>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</si>
  <si>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</si>
  <si>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</si>
  <si>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</si>
  <si>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</si>
  <si>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</si>
  <si>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</si>
  <si>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</si>
  <si>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</si>
  <si>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</si>
  <si>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</si>
  <si>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</si>
  <si>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</si>
  <si>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</si>
  <si>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</si>
  <si>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</si>
  <si>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</si>
  <si>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</si>
  <si>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</si>
  <si>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</si>
  <si>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</si>
  <si>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</si>
  <si>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</si>
  <si>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</si>
  <si>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</si>
  <si>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</si>
  <si>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</si>
  <si>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</si>
  <si>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</si>
  <si>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</si>
  <si>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</si>
  <si>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</si>
  <si>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</si>
  <si>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</si>
  <si>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</si>
  <si>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</si>
  <si>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</si>
  <si>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</si>
  <si>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</si>
  <si>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</si>
  <si>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</si>
  <si>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</si>
  <si>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</si>
  <si>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</si>
  <si>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</si>
  <si>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</si>
  <si>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</si>
  <si>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</si>
  <si>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</si>
  <si>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</si>
  <si>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</si>
  <si>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</si>
  <si>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</si>
  <si>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</si>
  <si>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</si>
  <si>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</si>
  <si>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</si>
  <si>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</si>
  <si>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</si>
  <si>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</si>
  <si>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</si>
  <si>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</si>
  <si>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</si>
  <si>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</si>
  <si>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</si>
  <si>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</si>
  <si>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</si>
  <si>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</si>
  <si>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</si>
  <si>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</si>
  <si>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</si>
  <si>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</si>
  <si>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</si>
  <si>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</si>
  <si>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</si>
  <si>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</si>
  <si>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</si>
  <si>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</si>
  <si>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</si>
  <si>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</si>
  <si>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</si>
  <si>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</si>
  <si>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</si>
  <si>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</si>
  <si>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</si>
  <si>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</si>
  <si>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</si>
  <si>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</si>
  <si>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</si>
  <si>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</si>
  <si>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</si>
  <si>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</si>
  <si>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</si>
  <si>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</si>
  <si>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</si>
  <si>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</si>
  <si>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</si>
  <si>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</si>
  <si>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</si>
  <si>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</si>
  <si>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</si>
  <si>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</si>
  <si>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</si>
  <si>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</si>
  <si>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</si>
  <si>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</si>
  <si>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</si>
  <si>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</si>
  <si>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</si>
  <si>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</si>
  <si>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</si>
  <si>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</si>
  <si>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</si>
  <si>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</si>
  <si>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</si>
  <si>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</si>
  <si>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</si>
  <si>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</si>
  <si>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</si>
  <si>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</si>
  <si>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</si>
  <si>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</si>
  <si>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</si>
  <si>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</si>
  <si>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</si>
  <si>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</si>
  <si>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</si>
  <si>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</si>
  <si>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</si>
  <si>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</si>
  <si>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</si>
  <si>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</si>
  <si>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</si>
  <si>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</si>
  <si>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</si>
  <si>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</si>
  <si>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</si>
  <si>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</si>
  <si>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</si>
  <si>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</si>
  <si>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</si>
  <si>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</si>
  <si>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</si>
  <si>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</si>
  <si>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</si>
  <si>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</si>
  <si>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</si>
  <si>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</si>
  <si>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</si>
  <si>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</si>
  <si>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</si>
  <si>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</si>
  <si>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</si>
  <si>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</si>
  <si>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</si>
  <si>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</si>
  <si>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</si>
  <si>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</si>
  <si>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</si>
  <si>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</si>
  <si>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</si>
  <si>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</si>
  <si>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</si>
  <si>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</si>
  <si>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</si>
  <si>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</si>
  <si>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</si>
  <si>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</si>
  <si>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</si>
  <si>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</si>
  <si>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</si>
  <si>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</si>
  <si>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</si>
  <si>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</si>
  <si>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</si>
  <si>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</si>
  <si>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</si>
  <si>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</si>
  <si>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</si>
  <si>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</si>
  <si>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</si>
  <si>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</si>
  <si>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</si>
  <si>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</si>
  <si>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</si>
  <si>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</si>
  <si>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</si>
  <si>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</si>
  <si>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</si>
  <si>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</si>
  <si>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</si>
  <si>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</si>
  <si>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</si>
  <si>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</si>
  <si>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</si>
  <si>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</si>
  <si>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</si>
  <si>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</si>
  <si>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</si>
  <si>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</si>
  <si>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</si>
  <si>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</si>
  <si>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</si>
  <si>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</si>
  <si>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</si>
  <si>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</si>
  <si>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</si>
  <si>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</si>
  <si>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</si>
  <si>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</si>
  <si>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</si>
  <si>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</si>
  <si>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</si>
  <si>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</si>
  <si>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</si>
  <si>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</si>
  <si>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</si>
  <si>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</si>
  <si>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</si>
  <si>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</si>
  <si>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</si>
  <si>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</si>
  <si>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</si>
  <si>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</si>
  <si>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</si>
  <si>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</si>
  <si>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</si>
  <si>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</si>
  <si>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</si>
  <si>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</si>
  <si>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</si>
  <si>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</si>
  <si>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</si>
  <si>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</si>
  <si>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</si>
  <si>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</si>
  <si>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</si>
  <si>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</si>
  <si>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</si>
  <si>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</si>
  <si>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</si>
  <si>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</si>
  <si>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</si>
  <si>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</si>
  <si>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</si>
  <si>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</si>
  <si>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</si>
  <si>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</si>
  <si>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</si>
  <si>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</si>
  <si>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</si>
  <si>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</si>
  <si>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</si>
  <si>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</si>
  <si>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</si>
  <si>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</si>
  <si>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</si>
  <si>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</si>
  <si>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</si>
  <si>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</si>
  <si>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</si>
  <si>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</si>
  <si>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</si>
  <si>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</si>
  <si>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</si>
  <si>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</si>
  <si>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</si>
  <si>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</si>
  <si>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</si>
  <si>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</si>
  <si>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</si>
  <si>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</si>
  <si>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</si>
  <si>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</si>
  <si>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</si>
  <si>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</si>
  <si>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</si>
  <si>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</si>
  <si>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</si>
  <si>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</si>
  <si>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</si>
  <si>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</si>
  <si>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</si>
  <si>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</si>
  <si>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</si>
  <si>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</si>
  <si>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</si>
  <si>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</si>
  <si>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</si>
  <si>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</si>
  <si>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</si>
  <si>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</si>
  <si>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</si>
  <si>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</si>
  <si>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</si>
  <si>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</si>
  <si>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</si>
  <si>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</si>
  <si>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</si>
  <si>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</si>
  <si>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</si>
  <si>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</si>
  <si>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</si>
  <si>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</si>
  <si>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</si>
  <si>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</si>
  <si>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</si>
  <si>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</si>
  <si>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</si>
  <si>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</si>
  <si>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</si>
  <si>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</si>
  <si>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</si>
  <si>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</si>
  <si>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</si>
  <si>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</si>
  <si>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</si>
  <si>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</si>
  <si>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</si>
  <si>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</si>
  <si>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</si>
  <si>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</si>
  <si>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</si>
  <si>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</si>
  <si>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</si>
  <si>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</si>
  <si>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</si>
  <si>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</si>
  <si>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</si>
  <si>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</si>
  <si>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</si>
  <si>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</si>
  <si>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</si>
  <si>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</si>
  <si>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</si>
  <si>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</si>
  <si>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</si>
  <si>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</si>
  <si>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</si>
  <si>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</si>
  <si>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</si>
  <si>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</si>
  <si>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</si>
  <si>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</si>
  <si>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</si>
  <si>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</si>
  <si>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</si>
  <si>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</si>
  <si>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</si>
  <si>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</si>
  <si>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</si>
  <si>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</si>
  <si>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</si>
  <si>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</si>
  <si>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</si>
  <si>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</si>
  <si>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</si>
  <si>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</si>
  <si>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</si>
  <si>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</si>
  <si>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</si>
  <si>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</si>
  <si>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</si>
  <si>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</si>
  <si>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</si>
  <si>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</si>
  <si>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</si>
  <si>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</si>
  <si>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</si>
  <si>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</si>
  <si>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</si>
  <si>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</si>
  <si>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</si>
  <si>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</si>
  <si>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</si>
  <si>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</si>
  <si>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</si>
  <si>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</si>
  <si>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</si>
  <si>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</si>
  <si>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</si>
  <si>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</si>
  <si>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</si>
  <si>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</si>
  <si>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</si>
  <si>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</si>
  <si>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</si>
  <si>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</si>
  <si>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</si>
  <si>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</si>
  <si>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</si>
  <si>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</si>
  <si>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</si>
  <si>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</si>
  <si>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</si>
  <si>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</si>
  <si>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</si>
  <si>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</si>
  <si>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</si>
  <si>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</si>
  <si>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</si>
  <si>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</si>
  <si>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</si>
  <si>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</si>
  <si>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</si>
  <si>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</si>
  <si>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</si>
  <si>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</si>
  <si>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</si>
  <si>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</si>
  <si>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</si>
  <si>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</si>
  <si>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</si>
  <si>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</si>
  <si>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</si>
  <si>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</si>
  <si>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</si>
  <si>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</si>
  <si>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</si>
  <si>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</si>
  <si>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</si>
  <si>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</si>
  <si>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</si>
  <si>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</si>
  <si>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</si>
  <si>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</si>
  <si>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</si>
  <si>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</si>
  <si>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</si>
  <si>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</si>
  <si>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</si>
  <si>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</si>
  <si>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</si>
  <si>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</si>
  <si>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</si>
  <si>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</si>
  <si>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</si>
  <si>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</si>
  <si>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</si>
  <si>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</si>
  <si>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</si>
  <si>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</si>
  <si>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</si>
  <si>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</si>
  <si>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</si>
  <si>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</si>
  <si>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</si>
  <si>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</si>
  <si>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</si>
  <si>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</si>
  <si>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</si>
  <si>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</si>
  <si>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</si>
  <si>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</si>
  <si>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</si>
  <si>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</si>
  <si>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</si>
  <si>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</si>
  <si>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</si>
  <si>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</si>
  <si>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</si>
  <si>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</si>
  <si>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</si>
  <si>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</si>
  <si>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</si>
  <si>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</si>
  <si>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</si>
  <si>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</si>
  <si>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</si>
  <si>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</si>
  <si>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</si>
  <si>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</si>
  <si>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</si>
  <si>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</si>
  <si>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</si>
  <si>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</si>
  <si>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</si>
  <si>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</si>
  <si>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</si>
  <si>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</si>
  <si>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</si>
  <si>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</si>
  <si>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</si>
  <si>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</si>
  <si>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</si>
  <si>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</si>
  <si>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</si>
  <si>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</si>
  <si>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</si>
  <si>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</si>
  <si>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</si>
  <si>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</si>
  <si>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</si>
  <si>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</si>
  <si>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</si>
  <si>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</si>
  <si>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</si>
  <si>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</si>
  <si>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</si>
  <si>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</si>
  <si>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</si>
  <si>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</si>
  <si>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</si>
  <si>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</si>
  <si>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</si>
  <si>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</si>
  <si>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</si>
  <si>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</si>
  <si>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</si>
  <si>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</si>
  <si>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</si>
  <si>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</si>
  <si>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</si>
  <si>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</si>
  <si>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</si>
  <si>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</si>
  <si>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</si>
  <si>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</si>
  <si>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</si>
  <si>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</si>
  <si>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</si>
  <si>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</si>
  <si>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</si>
  <si>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</si>
  <si>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</si>
  <si>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</si>
  <si>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</si>
  <si>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</si>
  <si>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</si>
  <si>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</si>
  <si>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</si>
  <si>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</si>
  <si>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</si>
  <si>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</si>
  <si>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</si>
  <si>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</si>
  <si>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</si>
  <si>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</si>
  <si>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</si>
  <si>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</si>
  <si>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</si>
  <si>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</si>
  <si>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</si>
  <si>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</si>
  <si>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</si>
  <si>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</si>
  <si>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</si>
  <si>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</si>
  <si>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</si>
  <si>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</si>
  <si>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</si>
  <si>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</si>
  <si>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</si>
  <si>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</si>
  <si>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</si>
  <si>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</si>
  <si>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</si>
  <si>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</si>
  <si>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</si>
  <si>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</si>
  <si>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</si>
  <si>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</si>
  <si>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</si>
  <si>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</si>
  <si>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</si>
  <si>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</si>
  <si>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</si>
  <si>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</si>
  <si>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</si>
  <si>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</si>
  <si>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</si>
  <si>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</si>
  <si>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</si>
  <si>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</si>
  <si>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</si>
  <si>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</si>
  <si>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</si>
  <si>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</si>
  <si>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</si>
  <si>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</si>
  <si>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</si>
  <si>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</si>
  <si>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</si>
  <si>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</si>
  <si>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</si>
  <si>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</si>
  <si>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</si>
  <si>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</si>
  <si>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</si>
  <si>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</si>
  <si>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</si>
  <si>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</si>
  <si>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</si>
  <si>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</si>
  <si>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</si>
  <si>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</si>
  <si>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</si>
  <si>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</si>
  <si>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</si>
  <si>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</si>
  <si>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</si>
  <si>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</si>
  <si>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</si>
  <si>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</si>
  <si>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</si>
  <si>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</si>
  <si>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</si>
  <si>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</si>
  <si>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</si>
  <si>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</si>
  <si>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</si>
  <si>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</si>
  <si>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</si>
  <si>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</si>
  <si>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</si>
  <si>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</si>
  <si>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</si>
  <si>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</si>
  <si>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</si>
  <si>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</si>
  <si>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</si>
  <si>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</si>
  <si>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</si>
  <si>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</si>
  <si>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</si>
  <si>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</si>
  <si>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</si>
  <si>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</si>
  <si>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</si>
  <si>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</si>
  <si>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</si>
  <si>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</si>
  <si>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</si>
  <si>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</si>
  <si>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</si>
  <si>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</si>
  <si>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</si>
  <si>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</si>
  <si>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</si>
  <si>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</si>
  <si>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</si>
  <si>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</si>
  <si>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</si>
  <si>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</si>
  <si>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</si>
  <si>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</si>
  <si>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</si>
  <si>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</si>
  <si>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</si>
  <si>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</si>
  <si>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</si>
  <si>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</si>
  <si>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</si>
  <si>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</si>
  <si>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</si>
  <si>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</si>
  <si>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</si>
  <si>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</si>
  <si>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</si>
  <si>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</si>
  <si>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</si>
  <si>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</si>
  <si>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</si>
  <si>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</si>
  <si>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</si>
  <si>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</si>
  <si>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</si>
  <si>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</si>
  <si>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</si>
  <si>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</si>
  <si>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</si>
  <si>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</si>
  <si>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</si>
  <si>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</si>
  <si>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</si>
  <si>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</si>
  <si>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</si>
  <si>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</si>
  <si>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</si>
  <si>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</si>
  <si>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</si>
  <si>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</si>
  <si>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</si>
  <si>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</si>
  <si>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</si>
  <si>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</si>
  <si>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</si>
  <si>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</si>
  <si>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</si>
  <si>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</si>
  <si>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</si>
  <si>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</si>
  <si>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</si>
  <si>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</si>
  <si>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</si>
  <si>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</si>
  <si>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</si>
  <si>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</si>
  <si>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</si>
  <si>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</si>
  <si>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</si>
  <si>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</si>
  <si>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</si>
  <si>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</si>
  <si>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</si>
  <si>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</si>
  <si>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</si>
  <si>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</si>
  <si>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</si>
  <si>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</si>
  <si>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</si>
  <si>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</si>
  <si>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</si>
  <si>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</si>
  <si>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</si>
  <si>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</si>
  <si>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</si>
  <si>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</si>
  <si>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</si>
  <si>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</si>
  <si>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</si>
  <si>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</si>
  <si>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</si>
  <si>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</si>
  <si>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</si>
  <si>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</si>
  <si>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</si>
  <si>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</si>
  <si>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</si>
  <si>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</si>
  <si>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</si>
  <si>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</si>
  <si>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</si>
  <si>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</si>
  <si>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</si>
  <si>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</si>
  <si>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</si>
  <si>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</si>
  <si>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</si>
  <si>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</si>
  <si>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</si>
  <si>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</si>
  <si>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</si>
  <si>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</si>
  <si>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</si>
  <si>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</si>
  <si>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</si>
  <si>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</si>
  <si>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</si>
  <si>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</si>
  <si>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</si>
  <si>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</si>
  <si>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</si>
  <si>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</si>
  <si>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</si>
  <si>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</si>
  <si>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</si>
  <si>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</si>
  <si>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</si>
  <si>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</si>
  <si>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</si>
  <si>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</si>
  <si>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</si>
  <si>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</si>
  <si>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</si>
  <si>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</si>
  <si>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</si>
  <si>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</si>
  <si>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</si>
  <si>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</si>
  <si>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</si>
  <si>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</si>
  <si>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</si>
  <si>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</si>
  <si>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</si>
  <si>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</si>
  <si>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</si>
  <si>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</si>
  <si>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</si>
  <si>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</si>
  <si>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</si>
  <si>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</si>
  <si>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</si>
  <si>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</si>
  <si>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</si>
  <si>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</si>
  <si>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</si>
  <si>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</si>
  <si>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</si>
  <si>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</si>
  <si>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</si>
  <si>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</si>
  <si>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</si>
  <si>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</si>
  <si>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</si>
  <si>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</si>
  <si>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</si>
  <si>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</si>
  <si>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</si>
  <si>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</si>
  <si>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</si>
  <si>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</si>
  <si>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</si>
  <si>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</si>
  <si>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</si>
  <si>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</si>
  <si>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</si>
  <si>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</si>
  <si>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</si>
  <si>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</si>
  <si>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</si>
  <si>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</si>
  <si>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</si>
  <si>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</si>
  <si>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</si>
  <si>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</si>
  <si>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</si>
  <si>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</si>
  <si>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</si>
  <si>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</si>
  <si>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</si>
  <si>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</si>
  <si>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</si>
  <si>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</si>
  <si>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</si>
  <si>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</si>
  <si>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</si>
  <si>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</si>
  <si>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</si>
  <si>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</si>
  <si>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</si>
  <si>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</si>
  <si>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</si>
  <si>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</si>
  <si>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</si>
  <si>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</si>
  <si>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</si>
  <si>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</si>
  <si>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</si>
  <si>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</si>
  <si>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</si>
  <si>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</si>
  <si>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</si>
  <si>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</si>
  <si>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</si>
  <si>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</si>
  <si>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</si>
  <si>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</si>
  <si>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</si>
  <si>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</si>
  <si>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</si>
  <si>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</si>
  <si>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</si>
  <si>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</si>
  <si>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</si>
  <si>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</si>
  <si>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</si>
  <si>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</si>
  <si>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</si>
  <si>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</si>
  <si>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</si>
  <si>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</si>
  <si>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</si>
  <si>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</si>
  <si>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</si>
  <si>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</si>
  <si>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</si>
  <si>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</si>
  <si>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</si>
  <si>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</si>
  <si>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</si>
  <si>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</si>
  <si>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</si>
  <si>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</si>
  <si>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</si>
  <si>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</si>
  <si>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</si>
  <si>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</si>
  <si>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</si>
  <si>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</si>
  <si>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</si>
  <si>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</si>
  <si>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</si>
  <si>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</si>
  <si>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</si>
  <si>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</si>
  <si>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</si>
  <si>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</si>
  <si>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</si>
  <si>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</si>
  <si>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</si>
  <si>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</si>
  <si>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</si>
  <si>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</si>
  <si>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</si>
  <si>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</si>
  <si>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</si>
  <si>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</si>
  <si>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</si>
  <si>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</si>
  <si>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</si>
  <si>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</si>
  <si>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</si>
  <si>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</si>
  <si>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</si>
  <si>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</si>
  <si>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</si>
  <si>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</si>
  <si>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</si>
  <si>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</si>
  <si>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</si>
  <si>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</si>
  <si>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</si>
  <si>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</si>
  <si>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</si>
  <si>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</si>
  <si>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</si>
  <si>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</si>
  <si>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</si>
  <si>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</si>
  <si>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</si>
  <si>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</si>
  <si>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</si>
  <si>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</si>
  <si>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</si>
  <si>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</si>
  <si>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</si>
  <si>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</si>
  <si>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</si>
  <si>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</si>
  <si>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</si>
  <si>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</si>
  <si>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</si>
  <si>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</si>
  <si>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</si>
  <si>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</si>
  <si>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</si>
  <si>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</si>
  <si>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</si>
  <si>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</si>
  <si>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</si>
  <si>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</si>
  <si>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</si>
  <si>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</si>
  <si>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</si>
  <si>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</si>
  <si>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</si>
  <si>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</si>
  <si>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</si>
  <si>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</si>
  <si>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</si>
  <si>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</si>
  <si>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</si>
  <si>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</si>
  <si>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</si>
  <si>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</si>
  <si>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</si>
  <si>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</si>
  <si>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</si>
  <si>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</si>
  <si>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</si>
  <si>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</si>
  <si>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</si>
  <si>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</si>
  <si>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</si>
  <si>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</si>
  <si>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</si>
  <si>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</si>
  <si>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</si>
  <si>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</si>
  <si>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</si>
  <si>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</si>
  <si>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</si>
  <si>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</si>
  <si>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</si>
  <si>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</si>
  <si>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</si>
  <si>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</si>
  <si>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</si>
  <si>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</si>
  <si>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</si>
  <si>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</si>
  <si>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</si>
  <si>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</si>
  <si>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</si>
  <si>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</si>
  <si>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</si>
  <si>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</si>
  <si>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</si>
  <si>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</si>
  <si>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</si>
  <si>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</si>
  <si>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</si>
  <si>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</si>
  <si>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</si>
  <si>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</si>
  <si>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</si>
  <si>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</si>
  <si>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</si>
  <si>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</si>
  <si>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</si>
  <si>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</si>
  <si>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</si>
  <si>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</si>
  <si>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</si>
  <si>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</si>
  <si>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</si>
  <si>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</si>
  <si>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</si>
  <si>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</si>
  <si>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</si>
  <si>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</si>
  <si>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</si>
  <si>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</si>
  <si>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</si>
  <si>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</si>
  <si>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</si>
  <si>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</si>
  <si>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</si>
  <si>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</si>
  <si>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</si>
  <si>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</si>
  <si>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</si>
  <si>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</si>
  <si>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</si>
  <si>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</si>
  <si>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</si>
  <si>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</si>
  <si>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</si>
  <si>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</si>
  <si>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</si>
  <si>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</si>
  <si>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</si>
  <si>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</si>
  <si>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</si>
  <si>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</si>
  <si>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</si>
  <si>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</si>
  <si>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</si>
  <si>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</si>
  <si>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</si>
  <si>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</si>
  <si>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</si>
  <si>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</si>
  <si>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</si>
  <si>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</si>
  <si>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</si>
  <si>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</si>
  <si>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</si>
  <si>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</si>
  <si>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</si>
  <si>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</si>
  <si>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</si>
  <si>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</si>
  <si>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</si>
  <si>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</si>
  <si>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</si>
  <si>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</si>
  <si>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</si>
  <si>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</si>
  <si>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</si>
  <si>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</si>
  <si>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</si>
  <si>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</si>
  <si>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</si>
  <si>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</si>
  <si>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</si>
  <si>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</si>
  <si>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</si>
  <si>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</si>
  <si>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</si>
  <si>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</si>
  <si>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</si>
  <si>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</si>
  <si>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</si>
  <si>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</si>
  <si>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</si>
  <si>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</si>
  <si>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</si>
  <si>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</si>
  <si>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</si>
  <si>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</si>
  <si>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</si>
  <si>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</si>
  <si>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</si>
  <si>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</si>
  <si>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</si>
  <si>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</si>
  <si>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</si>
  <si>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</si>
  <si>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</si>
  <si>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</si>
  <si>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</si>
  <si>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</si>
  <si>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</si>
  <si>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</si>
  <si>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</si>
  <si>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</si>
  <si>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</si>
  <si>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</si>
  <si>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</si>
  <si>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</si>
  <si>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</si>
  <si>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</si>
  <si>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</si>
  <si>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</si>
  <si>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</si>
  <si>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</si>
  <si>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</si>
  <si>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</si>
  <si>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</si>
  <si>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</si>
  <si>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</si>
  <si>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</si>
  <si>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</si>
  <si>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</si>
  <si>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</si>
  <si>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</si>
  <si>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</si>
  <si>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</si>
  <si>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</si>
  <si>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</si>
  <si>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</si>
  <si>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</si>
  <si>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</si>
  <si>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</si>
  <si>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</si>
  <si>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</si>
  <si>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</si>
  <si>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</si>
  <si>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</si>
  <si>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</si>
  <si>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</si>
  <si>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</si>
  <si>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</si>
  <si>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</si>
  <si>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</si>
  <si>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</si>
  <si>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</si>
  <si>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</si>
  <si>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</si>
  <si>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</si>
  <si>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</si>
  <si>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</si>
  <si>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</si>
  <si>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</si>
  <si>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</si>
  <si>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</si>
  <si>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</si>
  <si>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</si>
  <si>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</si>
  <si>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</si>
  <si>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</si>
  <si>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</si>
  <si>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</si>
  <si>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</si>
  <si>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</si>
  <si>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</si>
  <si>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</si>
  <si>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</si>
  <si>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</si>
  <si>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</si>
  <si>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</si>
  <si>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</si>
  <si>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</si>
  <si>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</si>
  <si>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</si>
  <si>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</si>
  <si>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</si>
  <si>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</si>
  <si>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</si>
  <si>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</si>
  <si>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</si>
  <si>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</si>
  <si>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</si>
  <si>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</si>
  <si>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</si>
  <si>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</si>
  <si>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</si>
  <si>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</si>
  <si>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</si>
  <si>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</si>
  <si>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</si>
  <si>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</si>
  <si>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</si>
  <si>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</si>
  <si>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</si>
  <si>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</si>
  <si>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</si>
  <si>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</si>
  <si>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</si>
  <si>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</si>
  <si>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</si>
  <si>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</si>
  <si>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</si>
  <si>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</si>
  <si>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</si>
  <si>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</si>
  <si>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</si>
  <si>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</si>
  <si>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</si>
  <si>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</si>
  <si>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</si>
  <si>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</si>
  <si>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</si>
  <si>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</si>
  <si>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</si>
  <si>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</si>
  <si>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</si>
  <si>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</si>
  <si>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</si>
  <si>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</si>
  <si>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</si>
  <si>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</si>
  <si>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</si>
  <si>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</si>
  <si>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</si>
  <si>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</si>
  <si>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</si>
  <si>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</si>
  <si>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</si>
  <si>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</si>
  <si>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</si>
  <si>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</si>
  <si>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</si>
  <si>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</si>
  <si>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</si>
  <si>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</si>
  <si>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</si>
  <si>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</si>
  <si>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</si>
  <si>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</si>
  <si>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</si>
  <si>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</si>
  <si>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</si>
  <si>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</si>
  <si>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</si>
  <si>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</si>
  <si>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</si>
  <si>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</si>
  <si>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</si>
  <si>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</si>
  <si>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</si>
  <si>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</si>
  <si>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</si>
  <si>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</si>
  <si>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</si>
  <si>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</si>
  <si>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</si>
  <si>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</si>
  <si>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</si>
  <si>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</si>
  <si>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</si>
  <si>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</si>
  <si>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</si>
  <si>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</si>
  <si>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</si>
  <si>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</si>
  <si>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</si>
  <si>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</si>
  <si>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</si>
  <si>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</si>
  <si>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</si>
  <si>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</si>
  <si>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</si>
  <si>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</si>
  <si>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</si>
  <si>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</si>
  <si>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</si>
  <si>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</si>
  <si>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</si>
  <si>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</si>
  <si>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</si>
  <si>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</si>
  <si>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</si>
  <si>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</si>
  <si>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</si>
  <si>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</si>
  <si>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</si>
  <si>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</si>
  <si>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</si>
  <si>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</si>
  <si>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</si>
  <si>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</si>
  <si>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</si>
  <si>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</si>
  <si>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</si>
  <si>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</si>
  <si>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</si>
  <si>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</si>
  <si>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</si>
  <si>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</si>
  <si>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</si>
  <si>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</si>
  <si>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</si>
  <si>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</si>
  <si>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</si>
  <si>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</si>
  <si>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</si>
  <si>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</si>
  <si>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</si>
  <si>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</si>
  <si>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</si>
  <si>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</si>
  <si>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</si>
  <si>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</si>
  <si>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</si>
  <si>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</si>
  <si>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</si>
  <si>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</si>
  <si>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</si>
  <si>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</si>
  <si>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</si>
  <si>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</si>
  <si>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</si>
  <si>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</si>
  <si>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</si>
  <si>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</si>
  <si>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</si>
  <si>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</si>
  <si>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</si>
  <si>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</si>
  <si>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</si>
  <si>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</si>
  <si>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</si>
  <si>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</si>
  <si>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</si>
  <si>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</si>
  <si>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</si>
  <si>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</si>
  <si>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</si>
  <si>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</si>
  <si>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</si>
  <si>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</si>
  <si>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</si>
  <si>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</si>
  <si>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</si>
  <si>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</si>
  <si>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</si>
  <si>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</si>
  <si>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</si>
  <si>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</si>
  <si>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</si>
  <si>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</si>
  <si>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</si>
  <si>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</si>
  <si>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</si>
  <si>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</si>
  <si>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</si>
  <si>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</si>
  <si>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</si>
  <si>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</si>
  <si>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</si>
  <si>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</si>
  <si>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</si>
  <si>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</si>
  <si>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</si>
  <si>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</si>
  <si>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</si>
  <si>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</si>
  <si>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</si>
  <si>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</si>
  <si>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</si>
  <si>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</si>
  <si>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</si>
  <si>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</si>
  <si>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</si>
  <si>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</si>
  <si>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</si>
  <si>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</si>
  <si>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</si>
  <si>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</si>
  <si>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</si>
  <si>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</si>
  <si>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</si>
  <si>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</si>
  <si>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</si>
  <si>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</si>
  <si>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</si>
  <si>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</si>
  <si>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</si>
  <si>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</si>
  <si>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</si>
  <si>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</si>
  <si>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</si>
  <si>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</si>
  <si>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</si>
  <si>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</si>
  <si>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</si>
  <si>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</si>
  <si>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</si>
  <si>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</si>
  <si>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</si>
  <si>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</si>
  <si>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</si>
  <si>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</si>
  <si>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</si>
  <si>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</si>
  <si>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</si>
  <si>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</si>
  <si>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</si>
  <si>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</si>
  <si>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</si>
  <si>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</si>
  <si>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</si>
  <si>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</si>
  <si>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</si>
  <si>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</si>
  <si>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</si>
  <si>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</si>
  <si>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</si>
  <si>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</si>
  <si>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</si>
  <si>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</si>
  <si>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</si>
  <si>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</si>
  <si>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</si>
  <si>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</si>
  <si>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</si>
  <si>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</si>
  <si>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</si>
  <si>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</si>
  <si>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</si>
  <si>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</si>
  <si>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</si>
  <si>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</si>
  <si>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</si>
  <si>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</si>
  <si>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</si>
  <si>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</si>
  <si>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</si>
  <si>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</si>
  <si>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</si>
  <si>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</si>
  <si>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</si>
  <si>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</si>
  <si>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</si>
  <si>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</si>
  <si>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</si>
  <si>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</si>
  <si>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</si>
  <si>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</si>
  <si>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</si>
  <si>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</si>
  <si>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</si>
  <si>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</si>
  <si>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</si>
  <si>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</si>
  <si>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</si>
  <si>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</si>
  <si>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</si>
  <si>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</si>
  <si>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</si>
  <si>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</si>
  <si>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</si>
  <si>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</si>
  <si>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</si>
  <si>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</si>
  <si>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</si>
  <si>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</si>
  <si>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</si>
  <si>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</si>
  <si>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</si>
  <si>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</si>
  <si>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</si>
  <si>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</si>
  <si>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</si>
  <si>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</si>
  <si>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</si>
  <si>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</si>
  <si>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</si>
  <si>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</si>
  <si>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</si>
  <si>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</si>
  <si>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</si>
  <si>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</si>
  <si>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</si>
  <si>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</si>
  <si>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</si>
  <si>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</si>
  <si>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</si>
  <si>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</si>
  <si>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</si>
  <si>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</si>
  <si>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</si>
  <si>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</si>
  <si>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</si>
  <si>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</si>
  <si>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</si>
  <si>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</si>
  <si>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</si>
  <si>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</si>
  <si>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</si>
  <si>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</si>
  <si>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</si>
  <si>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</si>
  <si>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</si>
  <si>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</si>
  <si>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</si>
  <si>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</si>
  <si>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</si>
  <si>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</si>
  <si>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</si>
  <si>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</si>
  <si>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</si>
  <si>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</si>
  <si>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</si>
  <si>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</si>
  <si>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</si>
  <si>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</si>
  <si>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</si>
  <si>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</si>
  <si>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</si>
  <si>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</si>
  <si>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</si>
  <si>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</si>
  <si>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</si>
  <si>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</si>
  <si>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</si>
  <si>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</si>
  <si>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</si>
  <si>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</si>
  <si>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</si>
  <si>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</si>
  <si>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</si>
  <si>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</si>
  <si>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</si>
  <si>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</si>
  <si>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</si>
  <si>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</si>
  <si>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</si>
  <si>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</si>
  <si>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</si>
  <si>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</si>
  <si>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</si>
  <si>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</si>
  <si>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</si>
  <si>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</si>
  <si>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</si>
  <si>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</si>
  <si>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</si>
  <si>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</si>
  <si>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</si>
  <si>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</si>
  <si>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</si>
  <si>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</si>
  <si>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</si>
  <si>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</si>
  <si>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</si>
  <si>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</si>
  <si>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</si>
  <si>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</si>
  <si>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</si>
  <si>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</si>
  <si>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</si>
  <si>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</si>
  <si>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</si>
  <si>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</si>
  <si>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</si>
  <si>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</si>
  <si>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</si>
  <si>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</si>
  <si>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</si>
  <si>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</si>
  <si>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</si>
  <si>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</si>
  <si>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</si>
  <si>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</si>
  <si>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</si>
  <si>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</si>
  <si>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</si>
  <si>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</si>
  <si>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</si>
  <si>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</si>
  <si>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</si>
  <si>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</si>
  <si>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</si>
  <si>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</si>
  <si>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</si>
  <si>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</si>
  <si>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</si>
  <si>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</si>
  <si>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</si>
  <si>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</si>
  <si>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</si>
  <si>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</si>
  <si>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</si>
  <si>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</si>
  <si>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</si>
  <si>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</si>
  <si>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</si>
  <si>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</si>
  <si>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</si>
  <si>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</si>
  <si>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</si>
  <si>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</si>
  <si>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</si>
  <si>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</si>
  <si>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</si>
  <si>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</si>
  <si>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</si>
  <si>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</si>
  <si>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</si>
  <si>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</si>
  <si>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</si>
  <si>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</si>
  <si>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</si>
  <si>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</si>
  <si>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</si>
  <si>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</si>
  <si>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</si>
  <si>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</si>
  <si>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</si>
  <si>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</si>
  <si>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</si>
  <si>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</si>
  <si>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</si>
  <si>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</si>
  <si>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</si>
  <si>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</si>
  <si>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</si>
  <si>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</si>
  <si>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</si>
  <si>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</si>
  <si>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</si>
  <si>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</si>
  <si>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</si>
  <si>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</si>
  <si>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</si>
  <si>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</si>
  <si>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</si>
  <si>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</si>
  <si>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</si>
  <si>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</si>
  <si>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</si>
  <si>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</si>
  <si>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</si>
  <si>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</si>
  <si>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</si>
  <si>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</si>
  <si>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</si>
  <si>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</si>
  <si>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</si>
  <si>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</si>
  <si>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</si>
  <si>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</si>
  <si>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</si>
  <si>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</si>
  <si>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</si>
  <si>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</si>
  <si>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</si>
  <si>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</si>
  <si>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</si>
  <si>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</si>
  <si>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</si>
  <si>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</si>
  <si>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</si>
  <si>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</si>
  <si>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</si>
  <si>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</si>
  <si>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</si>
  <si>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</si>
  <si>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</si>
  <si>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</si>
  <si>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</si>
  <si>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</si>
  <si>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</si>
  <si>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</si>
  <si>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</si>
  <si>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</si>
  <si>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</si>
  <si>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</si>
  <si>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</si>
  <si>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</si>
  <si>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</si>
  <si>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</si>
  <si>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</si>
  <si>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</si>
  <si>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</si>
  <si>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</si>
  <si>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</si>
  <si>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</si>
  <si>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</si>
  <si>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</si>
  <si>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</si>
  <si>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</si>
  <si>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</si>
  <si>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</si>
  <si>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</si>
  <si>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</si>
  <si>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</si>
  <si>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</si>
  <si>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</si>
  <si>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</si>
  <si>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</si>
  <si>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</si>
  <si>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</si>
  <si>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</si>
  <si>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</si>
  <si>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</si>
  <si>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</si>
  <si>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</si>
  <si>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</si>
  <si>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</si>
  <si>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</si>
  <si>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</si>
  <si>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</si>
  <si>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</si>
  <si>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</si>
  <si>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</si>
  <si>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</si>
  <si>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</si>
  <si>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</si>
  <si>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</si>
  <si>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</si>
  <si>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</si>
  <si>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</si>
  <si>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</si>
  <si>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</si>
  <si>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</si>
  <si>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</si>
  <si>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</si>
  <si>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</si>
  <si>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</si>
  <si>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</si>
  <si>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</si>
  <si>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</si>
  <si>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</si>
  <si>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</si>
  <si>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</si>
  <si>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</si>
  <si>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</si>
  <si>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</si>
  <si>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</si>
  <si>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</si>
  <si>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</si>
  <si>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</si>
  <si>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</si>
  <si>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</si>
  <si>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</si>
  <si>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</si>
  <si>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</si>
  <si>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</si>
  <si>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</si>
  <si>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</si>
  <si>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</si>
  <si>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</si>
  <si>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</si>
  <si>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</si>
  <si>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</si>
  <si>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</si>
  <si>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</si>
  <si>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</si>
  <si>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</si>
  <si>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</si>
  <si>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</si>
  <si>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</si>
  <si>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</si>
  <si>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</si>
  <si>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</si>
  <si>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</si>
  <si>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</si>
  <si>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</si>
  <si>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</si>
  <si>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</si>
  <si>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</si>
  <si>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</si>
  <si>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</si>
  <si>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</si>
  <si>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</si>
  <si>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</si>
  <si>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</si>
  <si>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</si>
  <si>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</si>
  <si>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</si>
  <si>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</si>
  <si>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</si>
  <si>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</si>
  <si>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</si>
  <si>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</si>
  <si>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</si>
  <si>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</si>
  <si>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</si>
  <si>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</si>
  <si>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</si>
  <si>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</si>
  <si>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</si>
  <si>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</si>
  <si>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</si>
  <si>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</si>
  <si>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</si>
  <si>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</si>
  <si>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</si>
  <si>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</si>
  <si>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</si>
  <si>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</si>
  <si>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</si>
  <si>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</si>
  <si>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</si>
  <si>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</si>
  <si>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</si>
  <si>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</si>
  <si>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</si>
  <si>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</si>
  <si>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</si>
  <si>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</si>
  <si>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</si>
  <si>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</si>
  <si>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</si>
  <si>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</si>
  <si>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</si>
  <si>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</si>
  <si>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</si>
  <si>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</si>
  <si>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</si>
  <si>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</si>
  <si>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</si>
  <si>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</si>
  <si>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</si>
  <si>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</si>
  <si>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</si>
  <si>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</si>
  <si>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</si>
  <si>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</si>
  <si>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</si>
  <si>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</si>
  <si>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</si>
  <si>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</si>
  <si>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</si>
  <si>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</si>
  <si>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</si>
  <si>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</si>
  <si>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</si>
  <si>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</si>
  <si>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</si>
  <si>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</si>
  <si>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</si>
  <si>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</si>
  <si>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</si>
  <si>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</si>
  <si>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</si>
  <si>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</si>
  <si>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</si>
  <si>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</si>
  <si>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</si>
  <si>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</si>
  <si>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</si>
  <si>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</si>
  <si>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</si>
  <si>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</si>
  <si>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</si>
  <si>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</si>
  <si>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</si>
  <si>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</si>
  <si>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</si>
  <si>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</si>
  <si>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</si>
  <si>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</si>
  <si>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</si>
  <si>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</si>
  <si>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</si>
  <si>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</si>
  <si>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</si>
  <si>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</si>
  <si>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</si>
  <si>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</si>
  <si>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</si>
  <si>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</si>
  <si>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</si>
  <si>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</si>
  <si>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</si>
  <si>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</si>
  <si>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</si>
  <si>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</si>
  <si>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</si>
  <si>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</si>
  <si>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</si>
  <si>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</si>
  <si>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</si>
  <si>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</si>
  <si>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</si>
  <si>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</si>
  <si>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</si>
  <si>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</si>
  <si>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</si>
  <si>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</si>
  <si>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</si>
  <si>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</si>
  <si>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</si>
  <si>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</si>
  <si>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</si>
  <si>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</si>
  <si>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</si>
  <si>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</si>
  <si>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</si>
  <si>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</si>
  <si>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</si>
  <si>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</si>
  <si>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</si>
  <si>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</si>
  <si>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</si>
  <si>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</si>
  <si>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</si>
  <si>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</si>
  <si>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</si>
  <si>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</si>
  <si>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</si>
  <si>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</si>
  <si>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</si>
  <si>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</si>
  <si>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</si>
  <si>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</si>
  <si>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</si>
  <si>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</si>
  <si>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</si>
  <si>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</si>
  <si>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</si>
  <si>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</si>
  <si>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</si>
  <si>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</si>
  <si>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</si>
  <si>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</si>
  <si>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</si>
  <si>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</si>
  <si>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</si>
  <si>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</si>
  <si>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</si>
  <si>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</si>
  <si>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</si>
  <si>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</si>
  <si>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</si>
  <si>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</si>
  <si>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</si>
  <si>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</si>
  <si>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</si>
  <si>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</si>
  <si>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</si>
  <si>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</si>
  <si>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</si>
  <si>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</si>
  <si>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</si>
  <si>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</si>
  <si>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</si>
  <si>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</si>
  <si>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</si>
  <si>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</si>
  <si>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</si>
  <si>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</si>
  <si>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</si>
  <si>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</si>
  <si>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</si>
  <si>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</si>
  <si>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</si>
  <si>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</si>
  <si>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</si>
  <si>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</si>
  <si>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</si>
  <si>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</si>
  <si>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</si>
  <si>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</si>
  <si>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</si>
  <si>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</si>
  <si>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</si>
  <si>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</si>
  <si>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</si>
  <si>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</si>
  <si>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</si>
  <si>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</si>
  <si>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</si>
  <si>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</si>
  <si>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</si>
  <si>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</si>
  <si>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</si>
  <si>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</si>
  <si>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</si>
  <si>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</si>
  <si>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</si>
  <si>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</si>
  <si>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</si>
  <si>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</si>
  <si>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</si>
  <si>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</si>
  <si>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</si>
  <si>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</si>
  <si>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</si>
  <si>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</si>
  <si>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</si>
  <si>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</si>
  <si>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</si>
  <si>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</si>
  <si>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</si>
  <si>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</si>
  <si>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</si>
  <si>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</si>
  <si>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</si>
  <si>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</si>
  <si>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</si>
  <si>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</si>
  <si>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</si>
  <si>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</si>
  <si>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</si>
  <si>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</si>
  <si>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</si>
  <si>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</si>
  <si>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</si>
  <si>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</si>
  <si>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</si>
  <si>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</si>
  <si>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</si>
  <si>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</si>
  <si>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</si>
  <si>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</si>
  <si>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</si>
  <si>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</si>
  <si>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</si>
  <si>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</si>
  <si>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</si>
  <si>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</si>
  <si>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</si>
  <si>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</si>
  <si>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</si>
  <si>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</si>
  <si>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</si>
  <si>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</si>
  <si>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</si>
  <si>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</si>
  <si>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</si>
  <si>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</si>
  <si>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</si>
  <si>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</si>
  <si>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</si>
  <si>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</si>
  <si>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</si>
  <si>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</si>
  <si>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</si>
  <si>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</si>
  <si>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</si>
  <si>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</si>
  <si>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</si>
  <si>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</si>
  <si>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</si>
  <si>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</si>
  <si>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</si>
  <si>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</si>
  <si>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</si>
  <si>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</si>
  <si>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</si>
  <si>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</si>
  <si>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</si>
  <si>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</si>
  <si>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</si>
  <si>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</si>
  <si>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</si>
  <si>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</si>
  <si>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</si>
  <si>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</si>
  <si>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</si>
  <si>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</si>
  <si>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</si>
  <si>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</si>
  <si>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</si>
  <si>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</si>
  <si>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</si>
  <si>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</si>
  <si>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</si>
  <si>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</si>
  <si>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</si>
  <si>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</si>
  <si>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</si>
  <si>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</si>
  <si>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</si>
  <si>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</si>
  <si>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</si>
  <si>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</si>
  <si>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</si>
  <si>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</si>
  <si>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</si>
  <si>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</si>
  <si>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</si>
  <si>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</si>
  <si>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</si>
  <si>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</si>
  <si>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</si>
  <si>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</si>
  <si>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</si>
  <si>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</si>
  <si>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</si>
  <si>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</si>
  <si>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</si>
  <si>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</si>
  <si>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</si>
  <si>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</si>
  <si>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</si>
  <si>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</si>
  <si>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</si>
  <si>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</si>
  <si>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</si>
  <si>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</si>
  <si>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</si>
  <si>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</si>
  <si>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</si>
  <si>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</si>
  <si>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</si>
  <si>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</si>
  <si>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</si>
  <si>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</si>
  <si>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</si>
  <si>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</si>
  <si>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</si>
  <si>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</si>
  <si>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</si>
  <si>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</si>
  <si>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</si>
  <si>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</si>
  <si>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</si>
  <si>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</si>
  <si>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</si>
  <si>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</si>
  <si>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</si>
  <si>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</si>
  <si>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</si>
  <si>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</si>
  <si>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</si>
  <si>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</si>
  <si>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</si>
  <si>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</si>
  <si>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</si>
  <si>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</si>
  <si>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</si>
  <si>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</si>
  <si>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</si>
  <si>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</si>
  <si>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</si>
  <si>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</si>
  <si>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</si>
  <si>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</si>
  <si>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</si>
  <si>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</si>
  <si>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</si>
  <si>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</si>
  <si>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</si>
  <si>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</si>
  <si>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</si>
  <si>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</si>
  <si>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</si>
  <si>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</si>
  <si>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</si>
  <si>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</si>
  <si>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</si>
  <si>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</si>
  <si>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</si>
  <si>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</si>
  <si>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</si>
  <si>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</si>
  <si>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</si>
  <si>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</si>
  <si>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</si>
  <si>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</si>
  <si>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</si>
  <si>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</si>
  <si>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</si>
  <si>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</si>
  <si>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</si>
  <si>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</si>
  <si>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</si>
  <si>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</si>
  <si>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</si>
  <si>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</si>
  <si>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</si>
  <si>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</si>
  <si>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</si>
  <si>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</si>
  <si>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</si>
  <si>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</si>
  <si>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</si>
  <si>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</si>
  <si>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</si>
  <si>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</si>
  <si>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</si>
  <si>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</si>
  <si>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</si>
  <si>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</si>
  <si>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</si>
  <si>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</si>
  <si>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</si>
  <si>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</si>
  <si>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</si>
  <si>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</si>
  <si>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</si>
  <si>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</si>
  <si>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</si>
  <si>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</si>
  <si>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</si>
  <si>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</si>
  <si>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</si>
  <si>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</si>
  <si>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</si>
  <si>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</si>
  <si>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</si>
  <si>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</si>
  <si>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</si>
  <si>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</si>
  <si>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</si>
  <si>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</si>
  <si>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</si>
  <si>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</si>
  <si>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</si>
  <si>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</si>
  <si>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</si>
  <si>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</si>
  <si>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</si>
  <si>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</si>
  <si>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</si>
  <si>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</si>
  <si>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</si>
  <si>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</si>
  <si>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</si>
  <si>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</si>
  <si>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</si>
  <si>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</si>
  <si>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</si>
  <si>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</si>
  <si>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</si>
  <si>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</si>
  <si>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</si>
  <si>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</si>
  <si>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</si>
  <si>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</si>
  <si>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</si>
  <si>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</si>
  <si>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</si>
  <si>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</si>
  <si>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</si>
  <si>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</si>
  <si>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</si>
  <si>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</si>
  <si>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</si>
  <si>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</si>
  <si>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</si>
  <si>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</si>
  <si>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</si>
  <si>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</si>
  <si>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</si>
  <si>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</si>
  <si>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</si>
  <si>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</si>
  <si>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</si>
  <si>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</si>
  <si>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</si>
  <si>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</si>
  <si>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</si>
  <si>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</si>
  <si>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</si>
  <si>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</si>
  <si>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</si>
  <si>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</si>
  <si>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</si>
  <si>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</si>
  <si>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</si>
  <si>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</si>
  <si>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</si>
  <si>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</si>
  <si>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</si>
  <si>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</si>
  <si>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</si>
  <si>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</si>
  <si>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</si>
  <si>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</si>
  <si>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</si>
  <si>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</si>
  <si>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</si>
  <si>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</si>
  <si>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</si>
  <si>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</si>
  <si>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</si>
  <si>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</si>
  <si>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</si>
  <si>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</si>
  <si>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</si>
  <si>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</si>
  <si>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</si>
  <si>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</si>
  <si>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</si>
  <si>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</si>
  <si>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</si>
  <si>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</si>
  <si>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</si>
  <si>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</si>
  <si>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</si>
  <si>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</si>
  <si>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</si>
  <si>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</si>
  <si>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</si>
  <si>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</si>
  <si>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</si>
  <si>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</si>
  <si>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</si>
  <si>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</si>
  <si>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</si>
  <si>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</si>
  <si>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</si>
  <si>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</si>
  <si>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</si>
  <si>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</si>
  <si>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</si>
  <si>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</si>
  <si>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</si>
  <si>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</si>
  <si>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</si>
  <si>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</si>
  <si>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</si>
  <si>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</si>
  <si>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</si>
  <si>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</si>
  <si>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</si>
  <si>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</si>
  <si>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</si>
  <si>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</si>
  <si>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</si>
  <si>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</si>
  <si>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</si>
  <si>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</si>
  <si>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</si>
  <si>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</si>
  <si>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</si>
  <si>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</si>
  <si>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</si>
  <si>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</si>
  <si>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</si>
  <si>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</si>
  <si>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</si>
  <si>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</si>
  <si>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</si>
  <si>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</si>
  <si>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</si>
  <si>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</si>
  <si>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</si>
  <si>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</si>
  <si>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</si>
  <si>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</si>
  <si>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</si>
  <si>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</si>
  <si>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</si>
  <si>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</si>
  <si>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</si>
  <si>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</si>
  <si>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</si>
  <si>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</si>
  <si>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</si>
  <si>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</si>
  <si>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</si>
  <si>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</si>
  <si>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</si>
  <si>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</si>
  <si>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</si>
  <si>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</si>
  <si>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</si>
  <si>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</si>
  <si>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</si>
  <si>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</si>
  <si>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</si>
  <si>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</si>
  <si>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</si>
  <si>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</si>
  <si>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</si>
  <si>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</si>
  <si>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</si>
  <si>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</si>
  <si>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</si>
  <si>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</si>
  <si>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</si>
  <si>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</si>
  <si>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</si>
  <si>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</si>
  <si>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</si>
  <si>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</si>
  <si>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</si>
  <si>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</si>
  <si>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</si>
  <si>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</si>
  <si>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</si>
  <si>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</si>
  <si>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</si>
  <si>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</si>
  <si>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</si>
  <si>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</si>
  <si>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</si>
  <si>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</si>
  <si>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</si>
  <si>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</si>
  <si>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</si>
  <si>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</si>
  <si>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</si>
  <si>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</si>
  <si>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</si>
  <si>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</si>
  <si>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</si>
  <si>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</si>
  <si>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</si>
  <si>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</si>
  <si>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</si>
  <si>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</si>
  <si>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</si>
  <si>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</si>
  <si>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</si>
  <si>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</si>
  <si>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</si>
  <si>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</si>
  <si>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</si>
  <si>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</si>
  <si>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</si>
  <si>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</si>
  <si>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</si>
  <si>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</si>
  <si>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</si>
  <si>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</si>
  <si>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</si>
  <si>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</si>
  <si>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</si>
  <si>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</si>
  <si>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</si>
  <si>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</si>
  <si>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</si>
  <si>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</si>
  <si>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</si>
  <si>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</si>
  <si>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</si>
  <si>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</si>
  <si>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</si>
  <si>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</si>
  <si>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</si>
  <si>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</si>
  <si>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</si>
  <si>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</si>
  <si>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</si>
  <si>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</si>
  <si>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</si>
  <si>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</si>
  <si>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</si>
  <si>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</si>
  <si>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</si>
  <si>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</si>
  <si>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</si>
  <si>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</si>
  <si>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</si>
  <si>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</si>
  <si>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</si>
  <si>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</si>
  <si>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</si>
  <si>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</si>
  <si>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</si>
  <si>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</si>
  <si>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</si>
  <si>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</si>
  <si>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</si>
  <si>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</si>
  <si>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</si>
  <si>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</si>
  <si>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</si>
  <si>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</si>
  <si>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</si>
  <si>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</si>
  <si>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</si>
  <si>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</si>
  <si>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</si>
  <si>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</si>
  <si>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</si>
  <si>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</si>
  <si>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</si>
  <si>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</si>
  <si>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</si>
  <si>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</si>
  <si>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</si>
  <si>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</si>
  <si>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</si>
  <si>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</si>
  <si>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</si>
  <si>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</si>
  <si>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</si>
  <si>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</si>
  <si>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</si>
  <si>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</si>
  <si>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</si>
  <si>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</si>
  <si>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</si>
  <si>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</si>
  <si>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</si>
  <si>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</si>
  <si>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</si>
  <si>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</si>
  <si>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</si>
  <si>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</si>
  <si>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</si>
  <si>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</si>
  <si>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</si>
  <si>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</si>
  <si>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</si>
  <si>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</si>
  <si>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</si>
  <si>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</si>
  <si>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</si>
  <si>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</si>
  <si>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</si>
  <si>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</si>
  <si>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</si>
  <si>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</si>
  <si>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</si>
  <si>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</si>
  <si>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</si>
  <si>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</si>
  <si>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</si>
  <si>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</si>
  <si>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</si>
  <si>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</si>
  <si>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</si>
  <si>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</si>
  <si>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</si>
  <si>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</si>
  <si>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</si>
  <si>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</si>
  <si>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</si>
  <si>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</si>
  <si>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</si>
  <si>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</si>
  <si>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</si>
  <si>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</si>
  <si>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</si>
  <si>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</si>
  <si>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</si>
  <si>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</si>
  <si>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</si>
  <si>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</si>
  <si>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</si>
  <si>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</si>
  <si>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</si>
  <si>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</si>
  <si>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</si>
  <si>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</si>
  <si>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</si>
  <si>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</si>
  <si>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</si>
  <si>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</si>
  <si>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</si>
  <si>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</si>
  <si>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</si>
  <si>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</si>
  <si>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</si>
  <si>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</si>
  <si>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</si>
  <si>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</si>
  <si>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</si>
  <si>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</si>
  <si>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</si>
  <si>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</si>
  <si>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</si>
  <si>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</si>
  <si>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</si>
  <si>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</si>
  <si>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</si>
  <si>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</si>
  <si>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</si>
  <si>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</si>
  <si>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</si>
  <si>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</si>
  <si>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</si>
  <si>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</si>
  <si>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</si>
  <si>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</si>
  <si>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</si>
  <si>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</si>
  <si>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</si>
  <si>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</si>
  <si>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</si>
  <si>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</si>
  <si>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</si>
  <si>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</si>
  <si>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</si>
  <si>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</si>
  <si>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</si>
  <si>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</si>
  <si>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</si>
  <si>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</si>
  <si>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</si>
  <si>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</si>
  <si>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</si>
  <si>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</si>
  <si>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</si>
  <si>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</si>
  <si>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</si>
  <si>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</si>
  <si>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</si>
  <si>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</si>
  <si>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</si>
  <si>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</si>
  <si>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</si>
  <si>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</si>
  <si>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</si>
  <si>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</si>
  <si>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</si>
  <si>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</si>
  <si>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</si>
  <si>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</si>
  <si>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</si>
  <si>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</si>
  <si>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</si>
  <si>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</si>
  <si>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</si>
  <si>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</si>
  <si>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</si>
  <si>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</si>
  <si>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</si>
  <si>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</si>
  <si>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</si>
  <si>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</si>
  <si>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</si>
  <si>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</si>
  <si>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</si>
  <si>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</si>
  <si>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</si>
  <si>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</si>
  <si>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</si>
  <si>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</si>
  <si>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</si>
  <si>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</si>
  <si>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</si>
  <si>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</si>
  <si>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</si>
  <si>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</si>
  <si>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</si>
  <si>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</si>
  <si>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</si>
  <si>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</si>
  <si>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</si>
  <si>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</si>
  <si>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</si>
  <si>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</si>
  <si>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</si>
  <si>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</si>
  <si>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</si>
  <si>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</si>
  <si>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</si>
  <si>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</si>
  <si>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</si>
  <si>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</si>
  <si>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</si>
  <si>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</si>
  <si>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</si>
  <si>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</si>
  <si>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</si>
  <si>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</si>
  <si>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</si>
  <si>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</si>
  <si>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</si>
  <si>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</si>
  <si>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</si>
  <si>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</si>
  <si>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</si>
  <si>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</si>
  <si>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</si>
  <si>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</si>
  <si>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</si>
  <si>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</si>
  <si>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</si>
  <si>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</si>
  <si>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</si>
  <si>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</si>
  <si>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</si>
  <si>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</si>
  <si>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</si>
  <si>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</si>
  <si>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</si>
  <si>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</si>
  <si>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</si>
  <si>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</si>
  <si>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</si>
  <si>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</si>
  <si>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</si>
  <si>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</si>
  <si>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</si>
  <si>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</si>
  <si>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</si>
  <si>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</si>
  <si>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</si>
  <si>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</si>
  <si>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</si>
  <si>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</si>
  <si>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</si>
  <si>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</si>
  <si>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</si>
  <si>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</si>
  <si>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</si>
  <si>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</si>
  <si>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</si>
  <si>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</si>
  <si>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</si>
  <si>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</si>
  <si>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</si>
  <si>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</si>
  <si>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</si>
  <si>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</si>
  <si>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</si>
  <si>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</si>
  <si>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</si>
  <si>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</si>
  <si>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</si>
  <si>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</si>
  <si>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</si>
  <si>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</si>
  <si>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</si>
  <si>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</si>
  <si>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</si>
  <si>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</si>
  <si>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</si>
  <si>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</si>
  <si>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</si>
  <si>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</si>
  <si>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</si>
  <si>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</si>
  <si>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</si>
  <si>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</si>
  <si>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</si>
  <si>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</si>
  <si>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</si>
  <si>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</si>
  <si>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</si>
  <si>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</si>
  <si>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</si>
  <si>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</si>
  <si>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</si>
  <si>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</si>
  <si>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</si>
  <si>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</si>
  <si>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</si>
  <si>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</si>
  <si>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</si>
  <si>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</si>
  <si>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</si>
  <si>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</si>
  <si>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</si>
  <si>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</si>
  <si>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</si>
  <si>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</si>
  <si>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</si>
  <si>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</si>
  <si>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</si>
  <si>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</si>
  <si>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</si>
  <si>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</si>
  <si>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</si>
  <si>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</si>
  <si>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</si>
  <si>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</si>
  <si>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</si>
  <si>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</si>
  <si>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</si>
  <si>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</si>
  <si>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</si>
  <si>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</si>
  <si>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</si>
  <si>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</si>
  <si>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</si>
  <si>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</si>
  <si>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</si>
  <si>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</si>
  <si>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</si>
  <si>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</si>
  <si>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</si>
  <si>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</si>
  <si>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</si>
  <si>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</si>
  <si>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</si>
  <si>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</si>
  <si>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</si>
  <si>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</si>
  <si>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</si>
  <si>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</si>
  <si>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</si>
  <si>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</si>
  <si>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</si>
  <si>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</si>
  <si>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</si>
  <si>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</si>
  <si>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</si>
  <si>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</si>
  <si>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</si>
  <si>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</si>
  <si>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</si>
  <si>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</si>
  <si>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</si>
  <si>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</si>
  <si>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</si>
  <si>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</si>
  <si>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</si>
  <si>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</si>
  <si>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</si>
  <si>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</si>
  <si>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</si>
  <si>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</si>
  <si>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</si>
  <si>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</si>
  <si>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</si>
  <si>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</si>
  <si>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</si>
  <si>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</si>
  <si>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</si>
  <si>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</si>
  <si>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</si>
  <si>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</si>
  <si>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</si>
  <si>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</si>
  <si>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</si>
  <si>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</si>
  <si>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</si>
  <si>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</si>
  <si>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</si>
  <si>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</si>
  <si>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</si>
  <si>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</si>
  <si>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</si>
  <si>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</si>
  <si>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</si>
  <si>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</si>
  <si>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</si>
  <si>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</si>
  <si>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</si>
  <si>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</si>
  <si>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</si>
  <si>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</si>
  <si>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</si>
  <si>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</si>
  <si>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</si>
  <si>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</si>
  <si>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</si>
  <si>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</si>
  <si>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</si>
  <si>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</si>
  <si>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</si>
  <si>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</si>
  <si>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</si>
  <si>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</si>
  <si>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</si>
  <si>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</si>
  <si>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</si>
  <si>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</si>
  <si>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</si>
  <si>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</si>
  <si>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</si>
  <si>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</si>
  <si>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</si>
  <si>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</si>
  <si>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</si>
  <si>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</si>
  <si>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</si>
  <si>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</si>
  <si>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</si>
  <si>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</si>
  <si>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</si>
  <si>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</si>
  <si>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</si>
  <si>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</si>
  <si>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</si>
  <si>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</si>
  <si>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</si>
  <si>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</si>
  <si>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</si>
  <si>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</si>
  <si>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</si>
  <si>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</si>
  <si>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</si>
  <si>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</si>
  <si>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</si>
  <si>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</si>
  <si>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</si>
  <si>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</si>
  <si>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</si>
  <si>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</si>
  <si>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</si>
  <si>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</si>
  <si>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</si>
  <si>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</si>
  <si>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</si>
  <si>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</si>
  <si>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</si>
  <si>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</si>
  <si>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</si>
  <si>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</si>
  <si>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</si>
  <si>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</si>
  <si>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</si>
  <si>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</si>
  <si>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</si>
  <si>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</si>
  <si>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</si>
  <si>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</si>
  <si>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</si>
  <si>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</si>
  <si>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</si>
  <si>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</si>
  <si>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</si>
  <si>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</si>
  <si>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</si>
  <si>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</si>
  <si>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</si>
  <si>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</si>
  <si>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</si>
  <si>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</si>
  <si>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</si>
  <si>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</si>
  <si>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</si>
  <si>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</si>
  <si>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</si>
  <si>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</si>
  <si>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</si>
  <si>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</si>
  <si>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</si>
  <si>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</si>
  <si>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</si>
  <si>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</si>
  <si>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</si>
  <si>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</si>
  <si>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</si>
  <si>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</si>
  <si>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</si>
  <si>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</si>
  <si>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</si>
  <si>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</si>
  <si>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</si>
  <si>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</si>
  <si>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</si>
  <si>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</si>
  <si>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</si>
  <si>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</si>
  <si>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</si>
  <si>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</si>
  <si>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</si>
  <si>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</si>
  <si>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</si>
  <si>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</si>
  <si>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</si>
  <si>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</si>
  <si>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</si>
  <si>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</si>
  <si>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</si>
  <si>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</si>
  <si>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</si>
  <si>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</si>
  <si>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</si>
  <si>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</si>
  <si>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</si>
  <si>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</si>
  <si>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</si>
  <si>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</si>
  <si>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</si>
  <si>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</si>
  <si>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</si>
  <si>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</si>
  <si>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</si>
  <si>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</si>
  <si>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</si>
  <si>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</si>
  <si>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</si>
  <si>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</si>
  <si>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</si>
  <si>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</si>
  <si>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</si>
  <si>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</si>
  <si>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</si>
  <si>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</si>
  <si>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</si>
  <si>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</si>
  <si>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</si>
  <si>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</si>
  <si>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</si>
  <si>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</si>
  <si>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</si>
  <si>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</si>
  <si>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</si>
  <si>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</si>
  <si>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</si>
  <si>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</si>
  <si>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</si>
  <si>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</si>
  <si>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</si>
  <si>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</si>
  <si>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</si>
  <si>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</si>
  <si>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</si>
  <si>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</si>
  <si>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</si>
  <si>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</si>
  <si>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</si>
  <si>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</si>
  <si>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</si>
  <si>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</si>
  <si>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</si>
  <si>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</si>
  <si>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</si>
  <si>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</si>
  <si>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</si>
  <si>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</si>
  <si>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</si>
  <si>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</si>
  <si>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</si>
  <si>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</si>
  <si>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</si>
  <si>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</si>
  <si>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</si>
  <si>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</si>
  <si>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</si>
  <si>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</si>
  <si>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</si>
  <si>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</si>
  <si>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</si>
  <si>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</si>
  <si>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</si>
  <si>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</si>
  <si>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</si>
  <si>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</si>
  <si>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</si>
  <si>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</si>
  <si>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</si>
  <si>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</si>
  <si>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</si>
  <si>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</si>
  <si>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</si>
  <si>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</si>
  <si>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</si>
  <si>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</si>
  <si>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</si>
  <si>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</si>
  <si>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</si>
  <si>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</si>
  <si>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</si>
  <si>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</si>
  <si>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</si>
  <si>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</si>
  <si>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</si>
  <si>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</si>
  <si>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</si>
  <si>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</si>
  <si>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</si>
  <si>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</si>
  <si>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</si>
  <si>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</si>
  <si>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</si>
  <si>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</si>
  <si>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</si>
  <si>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</si>
  <si>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</si>
  <si>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</si>
  <si>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</si>
  <si>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</si>
  <si>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</si>
  <si>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</si>
  <si>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</si>
  <si>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</si>
  <si>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</si>
  <si>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</si>
  <si>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</si>
  <si>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</si>
  <si>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</si>
  <si>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</si>
  <si>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</si>
  <si>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</si>
  <si>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</si>
  <si>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</si>
  <si>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</si>
  <si>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</si>
  <si>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</si>
  <si>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</si>
  <si>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</si>
  <si>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</si>
  <si>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</si>
  <si>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</si>
  <si>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</si>
  <si>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</si>
  <si>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</si>
  <si>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</si>
  <si>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</si>
  <si>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</si>
  <si>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</si>
  <si>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</si>
  <si>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</si>
  <si>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</si>
  <si>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</si>
  <si>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</si>
  <si>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</si>
  <si>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</si>
  <si>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</si>
  <si>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</si>
  <si>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</si>
  <si>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</si>
  <si>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</si>
  <si>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</si>
  <si>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</si>
  <si>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</si>
  <si>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</si>
  <si>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</si>
  <si>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</si>
  <si>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</si>
  <si>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</si>
  <si>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</si>
  <si>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</si>
  <si>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</si>
  <si>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</si>
  <si>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</si>
  <si>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</si>
  <si>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</si>
  <si>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</si>
  <si>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</si>
  <si>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</si>
  <si>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</si>
  <si>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</si>
  <si>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</si>
  <si>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</si>
  <si>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</si>
  <si>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</si>
  <si>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</si>
  <si>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</si>
  <si>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</si>
  <si>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</si>
  <si>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</si>
  <si>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</si>
  <si>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</si>
  <si>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</si>
  <si>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</si>
  <si>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</si>
  <si>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</si>
  <si>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</si>
  <si>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</si>
  <si>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</si>
  <si>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</si>
  <si>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</si>
  <si>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</si>
  <si>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</si>
  <si>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</si>
  <si>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</si>
  <si>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</si>
  <si>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</si>
  <si>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</si>
  <si>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</si>
  <si>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</si>
  <si>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</si>
  <si>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</si>
  <si>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</si>
  <si>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</si>
  <si>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</si>
  <si>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</si>
  <si>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</si>
  <si>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</si>
  <si>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</si>
  <si>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</si>
  <si>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</si>
  <si>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</si>
  <si>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</si>
  <si>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</si>
  <si>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</si>
  <si>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</si>
  <si>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</si>
  <si>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</si>
  <si>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</si>
  <si>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</si>
  <si>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</si>
  <si>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</si>
  <si>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</si>
  <si>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</si>
  <si>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</si>
  <si>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</si>
  <si>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</si>
  <si>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</si>
  <si>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</si>
  <si>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</si>
  <si>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</si>
  <si>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</si>
  <si>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</si>
  <si>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</si>
  <si>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</si>
  <si>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</si>
  <si>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</si>
  <si>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</si>
  <si>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</si>
  <si>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</si>
  <si>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</si>
  <si>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</si>
  <si>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</si>
  <si>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</si>
  <si>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</si>
  <si>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</si>
  <si>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</si>
  <si>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</si>
  <si>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</si>
  <si>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</si>
  <si>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</si>
  <si>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</si>
  <si>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</si>
  <si>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</si>
  <si>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</si>
  <si>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</si>
  <si>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</si>
  <si>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</si>
  <si>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</si>
  <si>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</si>
  <si>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</si>
  <si>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</si>
  <si>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</si>
  <si>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</si>
  <si>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</si>
  <si>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</si>
  <si>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</si>
  <si>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</si>
  <si>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</si>
  <si>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</si>
  <si>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</si>
  <si>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</si>
  <si>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</si>
  <si>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</si>
  <si>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</si>
  <si>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</si>
  <si>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</si>
  <si>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</si>
  <si>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</si>
  <si>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</si>
  <si>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</si>
  <si>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</si>
  <si>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</si>
  <si>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</si>
  <si>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</si>
  <si>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</si>
  <si>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</si>
  <si>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</si>
  <si>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</si>
  <si>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</si>
  <si>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</si>
  <si>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</si>
  <si>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</si>
  <si>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</si>
  <si>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</si>
  <si>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</si>
  <si>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</si>
  <si>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</si>
  <si>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</si>
  <si>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</si>
  <si>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</si>
  <si>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</si>
  <si>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</si>
  <si>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</si>
  <si>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</si>
  <si>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</si>
  <si>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</si>
  <si>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</si>
  <si>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</si>
  <si>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</si>
  <si>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</si>
  <si>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</si>
  <si>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</si>
  <si>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</si>
  <si>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</si>
  <si>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</si>
  <si>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</si>
  <si>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</si>
  <si>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</si>
  <si>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</si>
  <si>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</si>
  <si>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</si>
  <si>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</si>
  <si>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</si>
  <si>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</si>
  <si>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</si>
  <si>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</si>
  <si>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</si>
  <si>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</si>
  <si>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</si>
  <si>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</si>
  <si>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</si>
  <si>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</si>
  <si>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</si>
  <si>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</si>
  <si>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</si>
  <si>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</si>
  <si>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</si>
  <si>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</si>
  <si>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</si>
  <si>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</si>
  <si>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</si>
  <si>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</si>
  <si>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</si>
  <si>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</si>
  <si>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</si>
  <si>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</si>
  <si>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</si>
  <si>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</si>
  <si>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</si>
  <si>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</si>
  <si>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</si>
  <si>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</si>
  <si>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</si>
  <si>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</si>
  <si>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</si>
  <si>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</si>
  <si>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</si>
  <si>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</si>
  <si>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</si>
  <si>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</si>
  <si>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</si>
  <si>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</si>
  <si>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</si>
  <si>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</si>
  <si>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</si>
  <si>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</si>
  <si>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</si>
  <si>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</si>
  <si>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</si>
  <si>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</si>
  <si>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</si>
  <si>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</si>
  <si>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</si>
  <si>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</si>
  <si>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</si>
  <si>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</si>
  <si>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</si>
  <si>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</si>
  <si>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</si>
  <si>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</si>
  <si>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</si>
  <si>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</si>
  <si>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</si>
  <si>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</si>
  <si>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</si>
  <si>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</si>
  <si>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</si>
  <si>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</si>
  <si>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</si>
  <si>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</si>
  <si>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</si>
  <si>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</si>
  <si>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</si>
  <si>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</si>
  <si>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</si>
  <si>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</si>
  <si>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</si>
  <si>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</si>
  <si>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</si>
  <si>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</si>
  <si>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</si>
  <si>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</si>
  <si>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</si>
  <si>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</si>
  <si>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</si>
  <si>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</si>
  <si>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</si>
  <si>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</si>
  <si>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</si>
  <si>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</si>
  <si>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</si>
  <si>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</si>
  <si>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</si>
  <si>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</si>
  <si>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</si>
  <si>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</si>
  <si>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</si>
  <si>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</si>
  <si>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</si>
  <si>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</si>
  <si>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</si>
  <si>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</si>
  <si>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</si>
  <si>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</si>
  <si>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</si>
  <si>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</si>
  <si>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</si>
  <si>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</si>
  <si>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</si>
  <si>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</si>
  <si>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</si>
  <si>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</si>
  <si>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</si>
  <si>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</si>
  <si>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</si>
  <si>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</si>
  <si>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</si>
  <si>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</si>
  <si>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</si>
  <si>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</si>
  <si>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</si>
  <si>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</si>
  <si>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</si>
  <si>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</si>
  <si>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</si>
  <si>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</si>
  <si>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</si>
  <si>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</si>
  <si>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</si>
  <si>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</si>
  <si>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</si>
  <si>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</si>
  <si>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</si>
  <si>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</si>
  <si>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</si>
  <si>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</si>
  <si>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</si>
  <si>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</si>
  <si>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</si>
  <si>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</si>
  <si>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</si>
  <si>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</si>
  <si>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</si>
  <si>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</si>
  <si>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</si>
  <si>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</si>
  <si>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</si>
  <si>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</si>
  <si>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</si>
  <si>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</si>
  <si>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</si>
  <si>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</si>
  <si>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</si>
  <si>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</si>
  <si>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</si>
  <si>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</si>
  <si>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</si>
  <si>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</si>
  <si>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</si>
  <si>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</si>
  <si>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</si>
  <si>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</si>
  <si>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</si>
  <si>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</si>
  <si>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</si>
  <si>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</si>
  <si>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</si>
  <si>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</si>
  <si>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</si>
  <si>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</si>
  <si>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</si>
  <si>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</si>
  <si>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</si>
  <si>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</si>
  <si>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</si>
  <si>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</si>
  <si>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</si>
  <si>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</si>
  <si>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</si>
  <si>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</si>
  <si>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</si>
  <si>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</si>
  <si>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</si>
  <si>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</si>
  <si>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</si>
  <si>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</si>
  <si>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</si>
  <si>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</si>
  <si>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</si>
  <si>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</si>
  <si>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</si>
  <si>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</si>
  <si>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</si>
  <si>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</si>
  <si>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</si>
  <si>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</si>
  <si>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</si>
  <si>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</si>
  <si>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</si>
  <si>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</si>
  <si>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</si>
  <si>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</si>
  <si>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</si>
  <si>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</si>
  <si>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</si>
  <si>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</si>
  <si>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</si>
  <si>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</si>
  <si>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</si>
  <si>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</si>
  <si>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</si>
  <si>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</si>
  <si>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</si>
  <si>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</si>
  <si>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</si>
  <si>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</si>
  <si>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</si>
  <si>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</si>
  <si>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</si>
  <si>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</si>
  <si>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</si>
  <si>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</si>
  <si>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</si>
  <si>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</si>
  <si>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</si>
  <si>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</si>
  <si>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</si>
  <si>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</si>
  <si>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</si>
  <si>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</si>
  <si>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</si>
  <si>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</si>
  <si>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</si>
  <si>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</si>
  <si>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</si>
  <si>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</si>
  <si>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</si>
  <si>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</si>
  <si>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</si>
  <si>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</si>
  <si>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</si>
  <si>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</si>
  <si>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</si>
  <si>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</si>
  <si>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</si>
  <si>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</si>
  <si>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</si>
  <si>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</si>
  <si>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</si>
  <si>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</si>
  <si>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</si>
  <si>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</si>
  <si>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</si>
  <si>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</si>
  <si>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</si>
  <si>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</si>
  <si>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</si>
  <si>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</si>
  <si>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</si>
  <si>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</si>
  <si>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</si>
  <si>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</si>
  <si>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</si>
  <si>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</si>
  <si>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</si>
  <si>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</si>
  <si>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</si>
  <si>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</si>
  <si>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</si>
  <si>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</si>
  <si>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</si>
  <si>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</si>
  <si>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</si>
  <si>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</si>
  <si>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</si>
  <si>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</si>
  <si>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</si>
  <si>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</si>
  <si>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</si>
  <si>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</si>
  <si>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</si>
  <si>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</si>
  <si>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</si>
  <si>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</si>
  <si>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</si>
  <si>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</si>
  <si>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</si>
  <si>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</si>
  <si>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</si>
  <si>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</si>
  <si>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</si>
  <si>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</si>
  <si>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</si>
  <si>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</si>
  <si>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</si>
  <si>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</si>
  <si>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</si>
  <si>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</si>
  <si>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</si>
  <si>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</si>
  <si>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</si>
  <si>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</si>
  <si>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</si>
  <si>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</si>
  <si>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</si>
  <si>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</si>
  <si>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</si>
  <si>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</si>
  <si>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</si>
  <si>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</si>
  <si>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</si>
  <si>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</si>
  <si>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</si>
  <si>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</si>
  <si>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</si>
  <si>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</si>
  <si>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</si>
  <si>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</si>
  <si>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</si>
  <si>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</si>
  <si>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</si>
  <si>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</si>
  <si>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</si>
  <si>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</si>
  <si>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</si>
  <si>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</si>
  <si>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</si>
  <si>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</si>
  <si>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</si>
  <si>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</si>
  <si>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</si>
  <si>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</si>
  <si>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</si>
  <si>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</si>
  <si>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</si>
  <si>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</si>
  <si>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</si>
  <si>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</si>
  <si>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</si>
  <si>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</si>
  <si>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</si>
  <si>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</si>
  <si>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</si>
  <si>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</si>
  <si>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</si>
  <si>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</si>
  <si>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</si>
  <si>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</si>
  <si>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</si>
  <si>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</si>
  <si>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</si>
  <si>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</si>
  <si>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</si>
  <si>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</si>
  <si>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</si>
  <si>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</si>
  <si>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</si>
  <si>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</si>
  <si>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</si>
  <si>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</si>
  <si>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</si>
  <si>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</si>
  <si>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</si>
  <si>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</si>
  <si>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</si>
  <si>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</si>
  <si>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</si>
  <si>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</si>
  <si>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</si>
  <si>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</si>
  <si>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</si>
  <si>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</si>
  <si>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</si>
  <si>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</si>
  <si>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</si>
  <si>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</si>
  <si>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</si>
  <si>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</si>
  <si>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</si>
  <si>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</si>
  <si>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</si>
  <si>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</si>
  <si>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</si>
  <si>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</si>
  <si>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</si>
  <si>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</si>
  <si>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</si>
  <si>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</si>
  <si>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</si>
  <si>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</si>
  <si>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</si>
  <si>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</si>
  <si>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</si>
  <si>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</si>
  <si>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</si>
  <si>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</si>
  <si>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</si>
  <si>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</si>
  <si>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</si>
  <si>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</si>
  <si>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</si>
  <si>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</si>
  <si>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</si>
  <si>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</si>
  <si>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</si>
  <si>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</si>
  <si>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</si>
  <si>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</si>
  <si>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</si>
  <si>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</si>
  <si>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</si>
  <si>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</si>
  <si>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</si>
  <si>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</si>
  <si>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</si>
  <si>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</si>
  <si>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</si>
  <si>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</si>
  <si>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</si>
  <si>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</si>
  <si>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</si>
  <si>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</si>
  <si>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</si>
  <si>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</si>
  <si>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</si>
  <si>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</si>
  <si>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</si>
  <si>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</si>
  <si>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</si>
  <si>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</si>
  <si>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</si>
  <si>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</si>
  <si>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</si>
  <si>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</si>
  <si>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</si>
  <si>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</si>
  <si>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</si>
  <si>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</si>
  <si>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</si>
  <si>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</si>
  <si>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</si>
  <si>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</si>
  <si>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</si>
  <si>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</si>
  <si>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</si>
  <si>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</si>
  <si>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</si>
  <si>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</si>
  <si>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</si>
  <si>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</si>
  <si>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</si>
  <si>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</si>
  <si>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</si>
  <si>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</si>
  <si>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</si>
  <si>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</si>
  <si>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</si>
  <si>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</si>
  <si>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</si>
  <si>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</si>
  <si>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</si>
  <si>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</si>
  <si>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</si>
  <si>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</si>
  <si>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</si>
  <si>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</si>
  <si>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</si>
  <si>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</si>
  <si>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</si>
  <si>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</si>
  <si>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</si>
  <si>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</si>
  <si>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</si>
  <si>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</si>
  <si>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</si>
  <si>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</si>
  <si>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</si>
  <si>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</si>
  <si>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</si>
  <si>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</si>
  <si>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</si>
  <si>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</si>
  <si>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</si>
  <si>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</si>
  <si>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</si>
  <si>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</si>
  <si>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</si>
  <si>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</si>
  <si>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</si>
  <si>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</si>
  <si>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</si>
  <si>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</si>
  <si>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</si>
  <si>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</si>
  <si>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</si>
  <si>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</si>
  <si>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</si>
  <si>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</si>
  <si>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</si>
  <si>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</si>
  <si>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</si>
  <si>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</si>
  <si>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</si>
  <si>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</si>
  <si>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</si>
  <si>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</si>
  <si>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</si>
  <si>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</si>
  <si>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</si>
  <si>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</si>
  <si>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</si>
  <si>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</si>
  <si>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</si>
  <si>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</si>
  <si>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</si>
  <si>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</si>
  <si>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</si>
  <si>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</si>
  <si>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</si>
  <si>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</si>
  <si>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</si>
  <si>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</si>
  <si>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</si>
  <si>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</si>
  <si>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</si>
  <si>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</si>
  <si>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</si>
  <si>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</si>
  <si>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</si>
  <si>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</si>
  <si>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</si>
  <si>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</si>
  <si>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</si>
  <si>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</si>
  <si>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</si>
  <si>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</si>
  <si>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</si>
  <si>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</si>
  <si>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</si>
  <si>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</si>
  <si>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</si>
  <si>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</si>
  <si>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</si>
  <si>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</si>
  <si>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</si>
  <si>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</si>
  <si>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</si>
  <si>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</si>
  <si>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</si>
  <si>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</si>
  <si>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</si>
  <si>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</si>
  <si>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</si>
  <si>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</si>
  <si>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</si>
  <si>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</si>
  <si>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</si>
  <si>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</si>
  <si>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</si>
  <si>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</si>
  <si>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</si>
  <si>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</si>
  <si>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</si>
  <si>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</si>
  <si>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</si>
  <si>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</si>
  <si>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</si>
  <si>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</si>
  <si>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</si>
  <si>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</si>
  <si>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</si>
  <si>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</si>
  <si>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</si>
  <si>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</si>
  <si>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</si>
  <si>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</si>
  <si>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</si>
  <si>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</si>
  <si>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</si>
  <si>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</si>
  <si>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</si>
  <si>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</si>
  <si>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</si>
  <si>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</si>
  <si>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</si>
  <si>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</si>
  <si>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</si>
  <si>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</si>
  <si>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</si>
  <si>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</si>
  <si>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</si>
  <si>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</si>
  <si>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</si>
  <si>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</si>
  <si>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</si>
  <si>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</si>
  <si>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</si>
  <si>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</si>
  <si>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</si>
  <si>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</si>
  <si>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</si>
  <si>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</si>
  <si>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</si>
  <si>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</si>
  <si>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</si>
  <si>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</si>
  <si>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</si>
  <si>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</si>
  <si>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</si>
  <si>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</si>
  <si>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</si>
  <si>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</si>
  <si>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</si>
  <si>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</si>
  <si>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</si>
  <si>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</si>
  <si>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</si>
  <si>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</si>
  <si>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</si>
  <si>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</si>
  <si>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</si>
  <si>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</si>
  <si>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</si>
  <si>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</si>
  <si>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</si>
  <si>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</si>
  <si>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</si>
  <si>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</si>
  <si>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</si>
  <si>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</si>
  <si>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</si>
  <si>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</si>
  <si>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</si>
  <si>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</si>
  <si>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</si>
  <si>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</si>
  <si>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</si>
  <si>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</si>
  <si>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</si>
  <si>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</si>
  <si>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</si>
  <si>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</si>
  <si>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</si>
  <si>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</si>
  <si>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</si>
  <si>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</si>
  <si>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</si>
  <si>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</si>
  <si>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</si>
  <si>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</si>
  <si>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</si>
  <si>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</si>
  <si>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</si>
  <si>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</si>
  <si>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</si>
  <si>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</si>
  <si>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</si>
  <si>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</si>
  <si>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</si>
  <si>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</si>
  <si>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</si>
  <si>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</si>
  <si>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</si>
  <si>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</si>
  <si>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</si>
  <si>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</si>
  <si>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</si>
  <si>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</si>
  <si>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</si>
  <si>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</si>
  <si>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</si>
  <si>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</si>
  <si>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</si>
  <si>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</si>
  <si>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</si>
  <si>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</si>
  <si>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</si>
  <si>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</si>
  <si>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</si>
  <si>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</si>
  <si>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</si>
  <si>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</si>
  <si>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</si>
  <si>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</si>
  <si>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</si>
  <si>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</si>
  <si>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</si>
  <si>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</si>
  <si>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</si>
  <si>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</si>
  <si>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</si>
  <si>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</si>
  <si>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</si>
  <si>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</si>
  <si>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</si>
  <si>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</si>
  <si>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</si>
  <si>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</si>
  <si>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</si>
  <si>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</si>
  <si>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</si>
  <si>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</si>
  <si>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</si>
  <si>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</si>
  <si>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</si>
  <si>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</si>
  <si>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</si>
  <si>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</si>
  <si>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</si>
  <si>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</si>
  <si>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</si>
  <si>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</si>
  <si>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</si>
  <si>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</si>
  <si>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</si>
  <si>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</si>
  <si>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</si>
  <si>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</si>
  <si>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</si>
  <si>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</si>
  <si>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</si>
  <si>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</si>
  <si>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</si>
  <si>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</si>
  <si>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</si>
  <si>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</si>
  <si>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</si>
  <si>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</si>
  <si>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</si>
  <si>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</si>
  <si>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</si>
  <si>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</si>
  <si>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</si>
  <si>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</si>
  <si>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</si>
  <si>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</si>
  <si>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</si>
  <si>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</si>
  <si>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</si>
  <si>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</si>
  <si>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</si>
  <si>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</si>
  <si>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</si>
  <si>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</si>
  <si>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</si>
  <si>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</si>
  <si>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</si>
  <si>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</si>
  <si>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</si>
  <si>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</si>
  <si>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</si>
  <si>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</si>
  <si>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</si>
  <si>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</si>
  <si>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</si>
  <si>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</si>
  <si>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</si>
  <si>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</si>
  <si>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</si>
  <si>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</si>
  <si>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</si>
  <si>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</si>
  <si>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</si>
  <si>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</si>
  <si>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</si>
  <si>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</si>
  <si>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</si>
  <si>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</si>
  <si>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</si>
  <si>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</si>
  <si>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</si>
  <si>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</si>
  <si>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</si>
  <si>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</si>
  <si>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</si>
  <si>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</si>
  <si>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</si>
  <si>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</si>
  <si>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</si>
  <si>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</si>
  <si>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</si>
  <si>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</si>
  <si>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</si>
  <si>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</si>
  <si>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</si>
  <si>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</si>
  <si>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</si>
  <si>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</si>
  <si>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</si>
  <si>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</si>
  <si>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</si>
  <si>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</si>
  <si>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</si>
  <si>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</si>
  <si>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</si>
  <si>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</si>
  <si>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</si>
  <si>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</si>
  <si>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</si>
  <si>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</si>
  <si>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</si>
  <si>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</si>
  <si>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</si>
  <si>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</si>
  <si>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</si>
  <si>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</si>
  <si>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</si>
  <si>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</si>
  <si>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</si>
  <si>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</si>
  <si>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</si>
  <si>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</si>
  <si>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</si>
  <si>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</si>
  <si>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</si>
  <si>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</si>
  <si>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</si>
  <si>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</si>
  <si>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</si>
  <si>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</si>
  <si>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</si>
  <si>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</si>
  <si>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</si>
  <si>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</si>
  <si>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</si>
  <si>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</si>
  <si>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</si>
  <si>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</si>
  <si>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</si>
  <si>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</si>
  <si>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</si>
  <si>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</si>
  <si>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</si>
  <si>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</si>
  <si>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</si>
  <si>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</si>
  <si>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</si>
  <si>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</si>
  <si>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</si>
  <si>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</si>
  <si>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</si>
  <si>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</si>
  <si>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</si>
  <si>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</si>
  <si>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</si>
  <si>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</si>
  <si>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</si>
  <si>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</si>
  <si>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</si>
  <si>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</si>
  <si>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</si>
  <si>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</si>
  <si>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</si>
  <si>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</si>
  <si>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</si>
  <si>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</si>
  <si>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</si>
  <si>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</si>
  <si>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</si>
  <si>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</si>
  <si>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</si>
  <si>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</si>
  <si>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</si>
  <si>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</si>
  <si>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</si>
  <si>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</si>
  <si>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</si>
  <si>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</si>
  <si>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</si>
  <si>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</si>
  <si>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</si>
  <si>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</si>
  <si>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</si>
  <si>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</si>
  <si>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</si>
  <si>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</si>
  <si>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</si>
  <si>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</si>
  <si>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</si>
  <si>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</si>
  <si>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</si>
  <si>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</si>
  <si>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</si>
  <si>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</si>
  <si>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</si>
  <si>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</si>
  <si>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</si>
  <si>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</si>
  <si>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</si>
  <si>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</si>
  <si>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</si>
  <si>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</si>
  <si>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</si>
  <si>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</si>
  <si>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</si>
  <si>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</si>
  <si>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</si>
  <si>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</si>
  <si>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</si>
  <si>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</si>
  <si>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</si>
  <si>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</si>
  <si>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</si>
  <si>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</si>
  <si>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</si>
  <si>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</si>
  <si>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</si>
  <si>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</si>
  <si>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</si>
  <si>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</si>
  <si>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</si>
  <si>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</si>
  <si>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</si>
  <si>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</si>
  <si>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</si>
  <si>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</si>
  <si>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</si>
  <si>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</si>
  <si>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</si>
  <si>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</si>
  <si>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</si>
  <si>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</si>
  <si>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</si>
  <si>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</si>
  <si>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</si>
  <si>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</si>
  <si>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</si>
  <si>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</si>
  <si>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</si>
  <si>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</si>
  <si>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</si>
  <si>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</si>
  <si>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</si>
  <si>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</si>
  <si>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</si>
  <si>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</si>
  <si>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</si>
  <si>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</si>
  <si>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</si>
  <si>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</si>
  <si>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</si>
  <si>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</si>
  <si>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</si>
  <si>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</si>
  <si>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</si>
  <si>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</si>
  <si>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</si>
  <si>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</si>
  <si>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</si>
  <si>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</si>
  <si>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</si>
  <si>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</si>
  <si>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</si>
  <si>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</si>
  <si>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</si>
  <si>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</si>
  <si>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</si>
  <si>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</si>
  <si>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</si>
  <si>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</si>
  <si>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</si>
  <si>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</si>
  <si>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</si>
  <si>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</si>
  <si>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</si>
  <si>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</si>
  <si>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</si>
  <si>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</si>
  <si>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</si>
  <si>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</si>
  <si>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</si>
  <si>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</si>
  <si>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</si>
  <si>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</si>
  <si>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</si>
  <si>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</si>
  <si>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</si>
  <si>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</si>
  <si>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</si>
  <si>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</si>
  <si>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</si>
  <si>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</si>
  <si>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</si>
  <si>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</si>
  <si>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</si>
  <si>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</si>
  <si>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</si>
  <si>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</si>
  <si>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</si>
  <si>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</si>
  <si>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</si>
  <si>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</si>
  <si>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</si>
  <si>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</si>
  <si>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</si>
  <si>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</si>
  <si>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</si>
  <si>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</si>
  <si>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</si>
  <si>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</si>
  <si>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</si>
  <si>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</si>
  <si>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</si>
  <si>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</si>
  <si>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</si>
  <si>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</si>
  <si>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</si>
  <si>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</si>
  <si>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</si>
  <si>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</si>
  <si>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</si>
  <si>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</si>
  <si>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</si>
  <si>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</si>
  <si>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</si>
  <si>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</si>
  <si>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</si>
  <si>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</si>
  <si>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</si>
  <si>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</si>
  <si>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</si>
  <si>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</si>
  <si>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</si>
  <si>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</si>
  <si>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</si>
  <si>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</si>
  <si>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</si>
  <si>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</si>
  <si>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</si>
  <si>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</si>
  <si>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</si>
  <si>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</si>
  <si>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</si>
  <si>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</si>
  <si>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</si>
  <si>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</si>
  <si>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</si>
  <si>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</si>
  <si>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</si>
  <si>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</si>
  <si>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</si>
  <si>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</si>
  <si>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</si>
  <si>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</si>
  <si>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</si>
  <si>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</si>
  <si>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</si>
  <si>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</si>
  <si>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</si>
  <si>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</si>
  <si>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</si>
  <si>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</si>
  <si>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</si>
  <si>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</si>
  <si>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</si>
  <si>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</si>
  <si>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</si>
  <si>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</si>
  <si>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</si>
  <si>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</si>
  <si>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</si>
  <si>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</si>
  <si>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</si>
  <si>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</si>
  <si>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</si>
  <si>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</si>
  <si>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</si>
  <si>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</si>
  <si>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</si>
  <si>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</si>
  <si>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</si>
  <si>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</si>
  <si>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</si>
  <si>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</si>
  <si>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</si>
  <si>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</si>
  <si>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</si>
  <si>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</si>
  <si>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</si>
  <si>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</si>
  <si>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</si>
  <si>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</si>
  <si>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</si>
  <si>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</si>
  <si>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</si>
  <si>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</si>
  <si>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</si>
  <si>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</si>
  <si>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</si>
  <si>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</si>
  <si>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</si>
  <si>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</si>
  <si>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</si>
  <si>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</si>
  <si>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</si>
  <si>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</si>
  <si>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</si>
  <si>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</si>
  <si>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</si>
  <si>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</si>
  <si>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</si>
  <si>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</si>
  <si>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</si>
  <si>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</si>
  <si>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</si>
  <si>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</si>
  <si>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</si>
  <si>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</si>
  <si>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</si>
  <si>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</si>
  <si>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</si>
  <si>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</si>
  <si>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</si>
  <si>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</si>
  <si>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</si>
  <si>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</si>
  <si>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</si>
  <si>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</si>
  <si>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</si>
  <si>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</si>
  <si>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</si>
  <si>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</si>
  <si>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</si>
  <si>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</si>
  <si>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</si>
  <si>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</si>
  <si>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</si>
  <si>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</si>
  <si>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</si>
  <si>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</si>
  <si>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</si>
  <si>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</si>
  <si>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</si>
  <si>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</si>
  <si>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</si>
  <si>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</si>
  <si>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</si>
  <si>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</si>
  <si>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</si>
  <si>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</si>
  <si>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</si>
  <si>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</si>
  <si>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</si>
  <si>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</si>
  <si>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</si>
  <si>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</si>
  <si>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</si>
  <si>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</si>
  <si>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</si>
  <si>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</si>
  <si>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</si>
  <si>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</si>
  <si>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</si>
  <si>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</si>
  <si>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</si>
  <si>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</si>
  <si>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</si>
  <si>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</si>
  <si>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</si>
  <si>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</si>
  <si>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</si>
  <si>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</si>
  <si>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</si>
  <si>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</si>
  <si>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</si>
  <si>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</si>
  <si>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</si>
  <si>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</si>
  <si>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</si>
  <si>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</si>
  <si>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</si>
  <si>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</si>
  <si>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</si>
  <si>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</si>
  <si>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</si>
  <si>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</si>
  <si>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</si>
  <si>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</si>
  <si>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</si>
  <si>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</si>
  <si>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</si>
  <si>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</si>
  <si>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</si>
  <si>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</si>
  <si>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</si>
  <si>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</si>
  <si>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</si>
  <si>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</si>
  <si>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</si>
  <si>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</si>
  <si>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</si>
  <si>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</si>
  <si>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</si>
  <si>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</si>
  <si>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</si>
  <si>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</si>
  <si>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</si>
  <si>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</si>
  <si>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</si>
  <si>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</si>
  <si>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</si>
  <si>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</si>
  <si>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</si>
  <si>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</si>
  <si>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</si>
  <si>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</si>
  <si>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</si>
  <si>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</si>
  <si>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</si>
  <si>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</si>
  <si>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</si>
  <si>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</si>
  <si>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</si>
  <si>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</si>
  <si>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</si>
  <si>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</si>
  <si>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</si>
  <si>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</si>
  <si>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</si>
  <si>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</si>
  <si>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</si>
  <si>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</si>
  <si>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</si>
  <si>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</si>
  <si>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</si>
  <si>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</si>
  <si>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</si>
  <si>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</si>
  <si>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</si>
  <si>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</si>
  <si>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</si>
  <si>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</si>
  <si>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</si>
  <si>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</si>
  <si>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</si>
  <si>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</si>
  <si>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</si>
  <si>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</si>
  <si>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</si>
  <si>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</si>
  <si>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</si>
  <si>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</si>
  <si>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</si>
  <si>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</si>
  <si>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</si>
  <si>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</si>
  <si>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</si>
  <si>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</si>
  <si>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</si>
  <si>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</si>
  <si>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</si>
  <si>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</si>
  <si>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</si>
  <si>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</si>
  <si>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</si>
  <si>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</si>
  <si>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</si>
  <si>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</si>
  <si>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</si>
  <si>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</si>
  <si>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</si>
  <si>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</si>
  <si>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</si>
  <si>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</si>
  <si>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</si>
  <si>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</si>
  <si>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</si>
  <si>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</si>
  <si>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</si>
  <si>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</si>
  <si>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</si>
  <si>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</si>
  <si>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</si>
  <si>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</si>
  <si>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</si>
  <si>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</si>
  <si>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</si>
  <si>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</si>
  <si>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</si>
  <si>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</si>
  <si>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</si>
  <si>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</si>
  <si>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</si>
  <si>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</si>
  <si>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</si>
  <si>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</si>
  <si>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</si>
  <si>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</si>
  <si>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</si>
  <si>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</si>
  <si>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</si>
  <si>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</si>
  <si>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</si>
  <si>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</si>
  <si>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</si>
  <si>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</si>
  <si>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</si>
  <si>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</si>
  <si>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</si>
  <si>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</si>
  <si>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</si>
  <si>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</si>
  <si>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</si>
  <si>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</si>
  <si>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</si>
  <si>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</si>
  <si>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</si>
  <si>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</si>
  <si>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</si>
  <si>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</si>
  <si>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</si>
  <si>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</si>
  <si>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</si>
  <si>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</si>
  <si>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</si>
  <si>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</si>
  <si>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</si>
  <si>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</si>
  <si>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</si>
  <si>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</si>
  <si>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</si>
  <si>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</si>
  <si>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</si>
  <si>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</si>
  <si>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</si>
  <si>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</si>
  <si>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</si>
  <si>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</si>
  <si>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</si>
  <si>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</si>
  <si>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</si>
  <si>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</si>
  <si>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</si>
  <si>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</si>
  <si>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</si>
  <si>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</si>
  <si>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</si>
  <si>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</si>
  <si>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</si>
  <si>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</si>
  <si>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</si>
  <si>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</si>
  <si>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</si>
  <si>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</si>
  <si>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</si>
  <si>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</si>
  <si>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</si>
  <si>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</si>
  <si>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</si>
  <si>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</si>
  <si>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</si>
  <si>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</si>
  <si>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</si>
  <si>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</si>
  <si>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</si>
  <si>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</si>
  <si>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</si>
  <si>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</si>
  <si>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</si>
  <si>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</si>
  <si>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</si>
  <si>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</si>
  <si>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</si>
  <si>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</si>
  <si>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</si>
  <si>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</si>
  <si>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</si>
  <si>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</si>
  <si>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</si>
  <si>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</si>
  <si>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</si>
  <si>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</si>
  <si>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</si>
  <si>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</si>
  <si>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</si>
  <si>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</si>
  <si>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</si>
  <si>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</si>
  <si>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</si>
  <si>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</si>
  <si>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</si>
  <si>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</si>
  <si>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</si>
  <si>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</si>
  <si>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</si>
  <si>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</si>
  <si>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</si>
  <si>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</si>
  <si>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</si>
  <si>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</si>
  <si>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</si>
  <si>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</si>
  <si>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</si>
  <si>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</si>
  <si>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</si>
  <si>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</si>
  <si>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</si>
  <si>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</si>
  <si>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</si>
  <si>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</si>
  <si>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</si>
  <si>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</si>
  <si>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</si>
  <si>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</si>
  <si>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</si>
  <si>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</si>
  <si>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</si>
  <si>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</si>
  <si>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</si>
  <si>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</si>
  <si>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</si>
  <si>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</si>
  <si>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</si>
  <si>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</si>
  <si>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</si>
  <si>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</si>
  <si>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</si>
  <si>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</si>
  <si>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</si>
  <si>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</si>
  <si>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</si>
  <si>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</si>
  <si>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</si>
  <si>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</si>
  <si>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</si>
  <si>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</si>
  <si>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</si>
  <si>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</si>
  <si>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</si>
  <si>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</si>
  <si>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</si>
  <si>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</si>
  <si>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</si>
  <si>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</si>
  <si>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</si>
  <si>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</si>
  <si>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</si>
  <si>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</si>
  <si>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</si>
  <si>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</si>
  <si>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</si>
  <si>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</si>
  <si>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</si>
  <si>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</si>
  <si>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</si>
  <si>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</si>
  <si>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</si>
  <si>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</si>
  <si>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</si>
  <si>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</si>
  <si>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</si>
  <si>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</si>
  <si>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</si>
  <si>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</si>
  <si>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</si>
  <si>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</si>
  <si>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</si>
  <si>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</si>
  <si>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</si>
  <si>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</si>
  <si>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</si>
  <si>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</si>
  <si>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</si>
  <si>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</si>
  <si>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</si>
  <si>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</si>
  <si>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</si>
  <si>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</si>
  <si>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</si>
  <si>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</si>
  <si>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</si>
  <si>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</si>
  <si>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</si>
  <si>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</si>
  <si>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</si>
  <si>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</si>
  <si>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</si>
  <si>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</si>
  <si>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</si>
  <si>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</si>
  <si>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</si>
  <si>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</si>
  <si>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</si>
  <si>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</si>
  <si>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</si>
  <si>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</si>
  <si>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</si>
  <si>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</si>
  <si>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</si>
  <si>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</si>
  <si>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</si>
  <si>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</si>
  <si>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</si>
  <si>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</si>
  <si>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</si>
  <si>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</si>
  <si>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</si>
  <si>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</si>
  <si>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</si>
  <si>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</si>
  <si>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</si>
  <si>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</si>
  <si>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</si>
  <si>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</si>
  <si>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</si>
  <si>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</si>
  <si>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</si>
  <si>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</si>
  <si>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</si>
  <si>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</si>
  <si>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</si>
  <si>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</si>
  <si>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</si>
  <si>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</si>
  <si>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</si>
  <si>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</si>
  <si>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</si>
  <si>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</si>
  <si>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</si>
  <si>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</si>
  <si>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</si>
  <si>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</si>
  <si>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</si>
  <si>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</si>
  <si>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</si>
  <si>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</si>
  <si>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</si>
  <si>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</si>
  <si>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</si>
  <si>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</si>
  <si>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</si>
  <si>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</si>
  <si>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</si>
  <si>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</si>
  <si>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</si>
  <si>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</si>
  <si>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</si>
  <si>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</si>
  <si>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</si>
  <si>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</si>
  <si>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</si>
  <si>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</si>
  <si>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</si>
  <si>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</si>
  <si>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</si>
  <si>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</si>
  <si>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</si>
  <si>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</si>
  <si>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</si>
  <si>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</si>
  <si>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</si>
  <si>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</si>
  <si>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</si>
  <si>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</si>
  <si>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</si>
  <si>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</si>
  <si>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</si>
  <si>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</si>
  <si>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</si>
  <si>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</si>
  <si>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</si>
  <si>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</si>
  <si>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</si>
  <si>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</si>
  <si>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</si>
  <si>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</si>
  <si>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</si>
  <si>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</si>
  <si>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</si>
  <si>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</si>
  <si>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</si>
  <si>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</si>
  <si>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</si>
  <si>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</si>
  <si>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</si>
  <si>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</si>
  <si>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</si>
  <si>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</si>
  <si>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</si>
  <si>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</si>
  <si>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</si>
  <si>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</si>
  <si>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</si>
  <si>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</si>
  <si>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</si>
  <si>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</si>
  <si>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</si>
  <si>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</si>
  <si>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</si>
  <si>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</si>
  <si>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</si>
  <si>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</si>
  <si>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</si>
  <si>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</si>
  <si>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</si>
  <si>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</si>
  <si>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</si>
  <si>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</si>
  <si>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</si>
  <si>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</si>
  <si>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</si>
  <si>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</si>
  <si>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</si>
  <si>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</si>
  <si>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</si>
  <si>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</si>
  <si>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</si>
  <si>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</si>
  <si>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</si>
  <si>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</si>
  <si>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</si>
  <si>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</si>
  <si>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</si>
  <si>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</si>
  <si>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</si>
  <si>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</si>
  <si>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</si>
  <si>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</si>
  <si>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</si>
  <si>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</si>
  <si>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</si>
  <si>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</si>
  <si>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</si>
  <si>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</si>
  <si>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</si>
  <si>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</si>
  <si>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</si>
  <si>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</si>
  <si>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</si>
  <si>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</si>
  <si>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</si>
  <si>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</si>
  <si>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</si>
  <si>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</si>
  <si>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</si>
  <si>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</si>
  <si>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</si>
  <si>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</si>
  <si>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</si>
  <si>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</si>
  <si>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</si>
  <si>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</si>
  <si>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</si>
  <si>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</si>
  <si>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</si>
  <si>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</si>
  <si>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</si>
  <si>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</si>
  <si>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</si>
  <si>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</si>
  <si>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</si>
  <si>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</si>
  <si>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</si>
  <si>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</si>
  <si>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</si>
  <si>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</si>
  <si>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</si>
  <si>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</si>
  <si>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</si>
  <si>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</si>
  <si>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</si>
  <si>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</si>
  <si>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</si>
  <si>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</si>
  <si>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</si>
  <si>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</si>
  <si>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</si>
  <si>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</si>
  <si>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</si>
  <si>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</si>
  <si>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</si>
  <si>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</si>
  <si>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</si>
  <si>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</si>
  <si>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</si>
  <si>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</si>
  <si>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</si>
  <si>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</si>
  <si>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</si>
  <si>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</si>
  <si>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</si>
  <si>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</si>
  <si>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</si>
  <si>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</si>
  <si>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</si>
  <si>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</si>
  <si>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</si>
  <si>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</si>
  <si>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</si>
  <si>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</si>
  <si>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</si>
  <si>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</si>
  <si>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</si>
  <si>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</si>
  <si>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</si>
  <si>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</si>
  <si>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</si>
  <si>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</si>
  <si>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</si>
  <si>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</si>
  <si>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</si>
  <si>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</si>
  <si>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</si>
  <si>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</si>
  <si>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</si>
  <si>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</si>
  <si>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</si>
  <si>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</si>
  <si>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</si>
  <si>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</si>
  <si>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</si>
  <si>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</si>
  <si>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</si>
  <si>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</si>
  <si>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</si>
  <si>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</si>
  <si>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</si>
  <si>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</si>
  <si>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</si>
  <si>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</si>
  <si>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</si>
  <si>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</si>
  <si>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</si>
  <si>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</si>
  <si>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</si>
  <si>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</si>
  <si>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</si>
  <si>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</si>
  <si>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</si>
  <si>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</si>
  <si>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</si>
  <si>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</si>
  <si>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</si>
  <si>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</si>
  <si>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</si>
  <si>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</si>
  <si>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</si>
  <si>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</si>
  <si>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</si>
  <si>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</si>
  <si>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</si>
  <si>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</si>
  <si>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</si>
  <si>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</si>
  <si>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</si>
  <si>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</si>
  <si>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</si>
  <si>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</si>
  <si>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</si>
  <si>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</si>
  <si>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</si>
  <si>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</si>
  <si>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</si>
  <si>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</si>
  <si>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</si>
  <si>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</si>
  <si>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</si>
  <si>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</si>
  <si>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</si>
  <si>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</si>
  <si>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</si>
  <si>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</si>
  <si>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</si>
  <si>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</si>
  <si>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</si>
  <si>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</si>
  <si>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</si>
  <si>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</si>
  <si>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</si>
  <si>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</si>
  <si>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</si>
  <si>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</si>
  <si>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</si>
  <si>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</si>
  <si>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</si>
  <si>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</si>
  <si>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</si>
  <si>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</si>
  <si>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</si>
  <si>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</si>
  <si>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</si>
  <si>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</si>
  <si>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</si>
  <si>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</si>
  <si>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</si>
  <si>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</si>
  <si>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</si>
  <si>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</si>
  <si>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</si>
  <si>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</si>
  <si>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</si>
  <si>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</si>
  <si>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</si>
  <si>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</si>
  <si>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</si>
  <si>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</si>
  <si>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</si>
  <si>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</si>
  <si>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</si>
  <si>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</si>
  <si>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</si>
  <si>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</si>
  <si>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</si>
  <si>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</si>
  <si>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</si>
  <si>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</si>
  <si>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</si>
  <si>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</si>
  <si>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</si>
  <si>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</si>
  <si>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</si>
  <si>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</si>
  <si>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</si>
  <si>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</si>
  <si>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</si>
  <si>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</si>
  <si>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</si>
  <si>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</si>
  <si>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</si>
  <si>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</si>
  <si>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</si>
  <si>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</si>
  <si>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</si>
  <si>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</si>
  <si>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</si>
  <si>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</si>
  <si>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</si>
  <si>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</si>
  <si>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</si>
  <si>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</si>
  <si>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</si>
  <si>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</si>
  <si>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</si>
  <si>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</si>
  <si>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</si>
  <si>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</si>
  <si>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</si>
  <si>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</si>
  <si>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</si>
  <si>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</si>
  <si>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</si>
  <si>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</si>
  <si>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</si>
  <si>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</si>
  <si>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</si>
  <si>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</si>
  <si>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</si>
  <si>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</si>
  <si>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</si>
  <si>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</si>
  <si>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</si>
  <si>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</si>
  <si>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</si>
  <si>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</si>
  <si>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</si>
  <si>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</si>
  <si>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</si>
  <si>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</si>
  <si>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</si>
  <si>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</si>
  <si>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</si>
  <si>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</si>
  <si>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</si>
  <si>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</si>
  <si>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</si>
  <si>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</si>
  <si>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</si>
  <si>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</si>
  <si>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</si>
  <si>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</si>
  <si>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</si>
  <si>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</si>
  <si>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</si>
  <si>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</si>
  <si>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</si>
  <si>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</si>
  <si>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</si>
  <si>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</si>
  <si>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</si>
  <si>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</si>
  <si>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</si>
  <si>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</si>
  <si>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</si>
  <si>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</si>
  <si>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</si>
  <si>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</si>
  <si>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</si>
  <si>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</si>
  <si>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</si>
  <si>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</si>
  <si>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</si>
  <si>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</si>
  <si>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</si>
  <si>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</si>
  <si>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</si>
  <si>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</si>
  <si>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</si>
  <si>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</si>
  <si>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</si>
  <si>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</si>
  <si>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</si>
  <si>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</si>
  <si>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</si>
  <si>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</si>
  <si>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</si>
  <si>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</si>
  <si>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</si>
  <si>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</si>
  <si>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</si>
  <si>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</si>
  <si>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</si>
  <si>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</si>
  <si>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</si>
  <si>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</si>
  <si>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</si>
  <si>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</si>
  <si>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</si>
  <si>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</si>
  <si>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</si>
  <si>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</si>
  <si>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</si>
  <si>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</si>
  <si>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</si>
  <si>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</si>
  <si>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</si>
  <si>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</si>
  <si>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</si>
  <si>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</si>
  <si>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</si>
  <si>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</si>
  <si>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</si>
  <si>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</si>
  <si>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</si>
  <si>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</si>
  <si>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</si>
  <si>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</si>
  <si>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</si>
  <si>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</si>
  <si>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</si>
  <si>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</si>
  <si>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</si>
  <si>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</si>
  <si>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</si>
  <si>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</si>
  <si>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</si>
  <si>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</si>
  <si>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</si>
  <si>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</si>
  <si>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</si>
  <si>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</si>
  <si>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</si>
  <si>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</si>
  <si>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</si>
  <si>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</si>
  <si>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</si>
  <si>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</si>
  <si>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</si>
  <si>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</si>
  <si>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</si>
  <si>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</si>
  <si>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</si>
  <si>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</si>
  <si>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</si>
  <si>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</si>
  <si>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</si>
  <si>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</si>
  <si>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</si>
  <si>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</si>
  <si>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</si>
  <si>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</si>
  <si>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</si>
  <si>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</si>
  <si>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</si>
  <si>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</si>
  <si>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</si>
  <si>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</si>
  <si>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</si>
  <si>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</si>
  <si>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</si>
  <si>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</si>
  <si>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</si>
  <si>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</si>
  <si>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</si>
  <si>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</si>
  <si>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</si>
  <si>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</si>
  <si>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</si>
  <si>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</si>
  <si>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</si>
  <si>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</si>
  <si>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</si>
  <si>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</si>
  <si>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</si>
  <si>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</si>
  <si>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</si>
  <si>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</si>
  <si>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</si>
  <si>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</si>
  <si>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</si>
  <si>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</si>
  <si>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</si>
  <si>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</si>
  <si>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</si>
  <si>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</si>
  <si>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</si>
  <si>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</si>
  <si>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</si>
  <si>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</si>
  <si>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</si>
  <si>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</si>
  <si>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</si>
  <si>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</si>
  <si>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</si>
  <si>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</si>
  <si>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</si>
  <si>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</si>
  <si>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</si>
  <si>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</si>
  <si>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</si>
  <si>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</si>
  <si>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</si>
  <si>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</si>
  <si>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</si>
  <si>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</si>
  <si>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</si>
  <si>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</si>
  <si>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</si>
  <si>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</si>
  <si>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</si>
  <si>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</si>
  <si>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</si>
  <si>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</si>
  <si>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</si>
  <si>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</si>
  <si>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</si>
  <si>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</si>
  <si>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</si>
  <si>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</si>
  <si>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</si>
  <si>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</si>
  <si>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</si>
  <si>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</si>
  <si>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</si>
  <si>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</si>
  <si>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</si>
  <si>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</si>
  <si>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</si>
  <si>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</si>
  <si>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</si>
  <si>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</si>
  <si>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</si>
  <si>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</si>
  <si>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</si>
  <si>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</si>
  <si>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</si>
  <si>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</si>
  <si>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</si>
  <si>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</si>
  <si>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</si>
  <si>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</si>
  <si>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</si>
  <si>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</si>
  <si>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</si>
  <si>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</si>
  <si>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</si>
  <si>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</si>
  <si>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</si>
  <si>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</si>
  <si>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</si>
  <si>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</si>
  <si>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</si>
  <si>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</si>
  <si>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</si>
  <si>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</si>
  <si>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</si>
  <si>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</si>
  <si>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</si>
  <si>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</si>
  <si>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</si>
  <si>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</si>
  <si>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</si>
  <si>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</si>
  <si>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</si>
  <si>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</si>
  <si>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</si>
  <si>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</si>
  <si>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</si>
  <si>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</si>
  <si>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</si>
  <si>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</si>
  <si>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</si>
  <si>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</si>
  <si>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</si>
  <si>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</si>
  <si>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</si>
  <si>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</si>
  <si>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</si>
  <si>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</si>
  <si>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</si>
  <si>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</si>
  <si>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</si>
  <si>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</si>
  <si>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</si>
  <si>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</si>
  <si>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</si>
  <si>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</si>
  <si>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</si>
  <si>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</si>
  <si>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</si>
  <si>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</si>
  <si>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</si>
  <si>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</si>
  <si>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</si>
  <si>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</si>
  <si>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</si>
  <si>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</si>
  <si>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</si>
  <si>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</si>
  <si>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</si>
  <si>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</si>
  <si>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</si>
  <si>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</si>
  <si>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</si>
  <si>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</si>
  <si>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</si>
  <si>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</si>
  <si>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</si>
  <si>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</si>
  <si>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</si>
  <si>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</si>
  <si>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</si>
  <si>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</si>
  <si>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</si>
  <si>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</si>
  <si>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</si>
  <si>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</si>
  <si>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</si>
  <si>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</si>
  <si>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</si>
  <si>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</si>
  <si>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</si>
  <si>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</si>
  <si>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</si>
  <si>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</si>
  <si>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</si>
  <si>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</si>
  <si>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</si>
  <si>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</si>
  <si>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</si>
  <si>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</si>
  <si>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</si>
  <si>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</si>
  <si>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</si>
  <si>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</si>
  <si>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</si>
  <si>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</si>
  <si>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</si>
  <si>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</si>
  <si>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</si>
  <si>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</si>
  <si>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</si>
  <si>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</si>
  <si>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</si>
  <si>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</si>
  <si>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</si>
  <si>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</si>
  <si>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</si>
  <si>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</si>
  <si>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</si>
  <si>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</si>
  <si>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</si>
  <si>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</si>
  <si>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</si>
  <si>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</si>
  <si>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</si>
  <si>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</si>
  <si>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</si>
  <si>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</si>
  <si>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</si>
  <si>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</si>
  <si>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</si>
  <si>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</si>
  <si>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</si>
  <si>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</si>
  <si>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</si>
  <si>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</si>
  <si>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</si>
  <si>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</si>
  <si>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</si>
  <si>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</si>
  <si>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</si>
  <si>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</si>
  <si>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</si>
  <si>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</si>
  <si>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</si>
  <si>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</si>
  <si>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</si>
  <si>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</si>
  <si>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</si>
  <si>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</si>
  <si>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</si>
  <si>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</si>
  <si>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</si>
  <si>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</si>
  <si>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</si>
  <si>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</si>
  <si>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</si>
  <si>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</si>
  <si>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</si>
  <si>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</si>
  <si>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</si>
  <si>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</si>
  <si>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</si>
  <si>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</si>
  <si>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</si>
  <si>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</si>
  <si>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</si>
  <si>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</si>
  <si>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</si>
  <si>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</si>
  <si>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</si>
  <si>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</si>
  <si>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</si>
  <si>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</si>
  <si>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</si>
  <si>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</si>
  <si>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</si>
  <si>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</si>
  <si>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</si>
  <si>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</si>
  <si>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</si>
  <si>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</si>
  <si>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</si>
  <si>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</si>
  <si>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</si>
  <si>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</si>
  <si>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</si>
  <si>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</si>
  <si>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</si>
  <si>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</si>
  <si>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</si>
  <si>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</si>
  <si>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</si>
  <si>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</si>
  <si>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</si>
  <si>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</si>
  <si>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</si>
  <si>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</si>
  <si>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</si>
  <si>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</si>
  <si>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</si>
  <si>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</si>
  <si>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</si>
  <si>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</si>
  <si>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</si>
  <si>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</si>
  <si>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</si>
  <si>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</si>
  <si>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</si>
  <si>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</si>
  <si>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</si>
  <si>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</si>
  <si>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</si>
  <si>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</si>
  <si>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</si>
  <si>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</si>
  <si>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</si>
  <si>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</si>
  <si>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</si>
  <si>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</si>
  <si>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</si>
  <si>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</si>
  <si>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</si>
  <si>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</si>
  <si>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</si>
  <si>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</si>
  <si>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</si>
  <si>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</si>
  <si>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</si>
  <si>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</si>
  <si>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</si>
  <si>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</si>
  <si>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</si>
  <si>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</si>
  <si>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</si>
  <si>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</si>
  <si>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</si>
  <si>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</si>
  <si>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</si>
  <si>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</si>
  <si>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</si>
  <si>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</si>
  <si>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</si>
  <si>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</si>
  <si>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</si>
  <si>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</si>
  <si>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</si>
  <si>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</si>
  <si>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</si>
  <si>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</si>
  <si>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</si>
  <si>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</si>
  <si>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</si>
  <si>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</si>
  <si>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</si>
  <si>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</si>
  <si>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</si>
  <si>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</si>
  <si>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</si>
  <si>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</si>
  <si>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</si>
  <si>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</si>
  <si>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</si>
  <si>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</si>
  <si>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</si>
  <si>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</si>
  <si>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</si>
  <si>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</si>
  <si>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</si>
  <si>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</si>
  <si>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</si>
  <si>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</si>
  <si>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</si>
  <si>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</si>
  <si>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</si>
  <si>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</si>
  <si>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</si>
  <si>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</si>
  <si>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</si>
  <si>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</si>
  <si>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</si>
  <si>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</si>
  <si>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</si>
  <si>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</si>
  <si>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</si>
  <si>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</si>
  <si>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</si>
  <si>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</si>
  <si>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</si>
  <si>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</si>
  <si>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</si>
  <si>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</si>
  <si>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</si>
  <si>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</si>
  <si>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</si>
  <si>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</si>
  <si>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</si>
  <si>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</si>
  <si>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</si>
  <si>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</si>
  <si>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</si>
  <si>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</si>
  <si>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</si>
  <si>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</si>
  <si>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</si>
  <si>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</si>
  <si>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</si>
  <si>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</si>
  <si>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</si>
  <si>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</si>
  <si>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</si>
  <si>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</si>
  <si>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</si>
  <si>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</si>
  <si>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</si>
  <si>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</si>
  <si>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</si>
  <si>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</si>
  <si>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</si>
  <si>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</si>
  <si>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</si>
  <si>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</si>
  <si>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</si>
  <si>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</si>
  <si>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</si>
  <si>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</si>
  <si>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</si>
  <si>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</si>
  <si>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</si>
  <si>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</si>
  <si>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</si>
  <si>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</si>
  <si>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</si>
  <si>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</si>
  <si>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</si>
  <si>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</si>
  <si>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</si>
  <si>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</si>
  <si>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</si>
  <si>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</si>
  <si>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</si>
  <si>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</si>
  <si>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</si>
  <si>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</si>
  <si>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</si>
  <si>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</si>
  <si>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</si>
  <si>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</si>
  <si>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</si>
  <si>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</si>
  <si>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</si>
  <si>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</si>
  <si>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</si>
  <si>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</si>
  <si>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</si>
  <si>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</si>
  <si>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</si>
  <si>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</si>
  <si>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</si>
  <si>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</si>
  <si>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</si>
  <si>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</si>
  <si>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</si>
  <si>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</si>
  <si>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</si>
  <si>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</si>
  <si>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</si>
  <si>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</si>
  <si>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</si>
  <si>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</si>
  <si>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</si>
  <si>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</si>
  <si>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</si>
  <si>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</si>
  <si>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</si>
  <si>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</si>
  <si>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</si>
  <si>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</si>
  <si>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</si>
  <si>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</si>
  <si>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</si>
  <si>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</si>
  <si>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</si>
  <si>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</si>
  <si>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</si>
  <si>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</si>
  <si>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</si>
  <si>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</si>
  <si>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</si>
  <si>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</si>
  <si>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</si>
  <si>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</si>
  <si>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</si>
  <si>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</si>
  <si>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</si>
  <si>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</si>
  <si>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</si>
  <si>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</si>
  <si>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</si>
  <si>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</si>
  <si>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</si>
  <si>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</si>
  <si>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</si>
  <si>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</si>
  <si>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</si>
  <si>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</si>
  <si>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</si>
  <si>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</si>
  <si>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</si>
  <si>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</si>
  <si>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</si>
  <si>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</si>
  <si>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</si>
  <si>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</si>
  <si>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</si>
  <si>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</si>
  <si>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</si>
  <si>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</si>
  <si>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</si>
  <si>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</si>
  <si>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</si>
  <si>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</si>
  <si>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</si>
  <si>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</si>
  <si>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</si>
  <si>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</si>
  <si>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</si>
  <si>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</si>
  <si>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</si>
  <si>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</si>
  <si>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</si>
  <si>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</si>
  <si>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</si>
  <si>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</si>
  <si>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</si>
  <si>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</si>
  <si>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</si>
  <si>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</si>
  <si>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</si>
  <si>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</si>
  <si>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</si>
  <si>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</si>
  <si>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</si>
  <si>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</si>
  <si>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</si>
  <si>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</si>
  <si>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</si>
  <si>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</si>
  <si>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</si>
  <si>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</si>
  <si>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</si>
  <si>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</si>
  <si>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</si>
  <si>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</si>
  <si>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</si>
  <si>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</si>
  <si>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</si>
  <si>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</si>
  <si>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</si>
  <si>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</si>
  <si>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</si>
  <si>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</si>
  <si>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</si>
  <si>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</si>
  <si>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</si>
  <si>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</si>
  <si>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</si>
  <si>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</si>
  <si>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</si>
  <si>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</si>
  <si>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</si>
  <si>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</si>
  <si>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</si>
  <si>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</si>
  <si>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</si>
  <si>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</si>
  <si>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</si>
  <si>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</si>
  <si>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</si>
  <si>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</si>
  <si>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</si>
  <si>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</si>
  <si>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</si>
  <si>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</si>
  <si>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</si>
  <si>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</si>
  <si>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</si>
  <si>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</si>
  <si>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</si>
  <si>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</si>
  <si>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</si>
  <si>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</si>
  <si>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</si>
  <si>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</si>
  <si>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</si>
  <si>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</si>
  <si>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</si>
  <si>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</si>
  <si>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</si>
  <si>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</si>
  <si>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</si>
  <si>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</si>
  <si>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</si>
  <si>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</si>
  <si>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</si>
  <si>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</si>
  <si>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</si>
  <si>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</si>
  <si>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</si>
  <si>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</si>
  <si>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</si>
  <si>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</si>
  <si>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</si>
  <si>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</si>
  <si>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</si>
  <si>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</si>
  <si>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</si>
  <si>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</si>
  <si>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</si>
  <si>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</si>
  <si>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</si>
  <si>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</si>
  <si>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</si>
  <si>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</si>
  <si>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</si>
  <si>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</si>
  <si>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</si>
  <si>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</si>
  <si>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</si>
  <si>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</si>
  <si>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</si>
  <si>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</si>
  <si>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</si>
  <si>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</si>
  <si>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</si>
  <si>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</si>
  <si>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</si>
  <si>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</si>
  <si>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</si>
  <si>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</si>
  <si>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</si>
  <si>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</si>
  <si>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</si>
  <si>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</si>
  <si>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</si>
  <si>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</si>
  <si>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</si>
  <si>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</si>
  <si>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</si>
  <si>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</si>
  <si>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</si>
  <si>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</si>
  <si>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</si>
  <si>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</si>
  <si>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</si>
  <si>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</si>
  <si>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</si>
  <si>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</si>
  <si>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</si>
  <si>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</si>
  <si>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</si>
  <si>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</si>
  <si>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</si>
  <si>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</si>
  <si>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</si>
  <si>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</si>
  <si>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</si>
  <si>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</si>
  <si>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</si>
  <si>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</si>
  <si>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</si>
  <si>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</si>
  <si>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</si>
  <si>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</si>
  <si>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</si>
  <si>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</si>
  <si>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</si>
  <si>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</si>
  <si>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</si>
  <si>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</si>
  <si>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</si>
  <si>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</si>
  <si>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</si>
  <si>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</si>
  <si>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</si>
  <si>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</si>
  <si>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</si>
  <si>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</si>
  <si>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</si>
  <si>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</si>
  <si>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</si>
  <si>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</si>
  <si>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</si>
  <si>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</si>
  <si>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</si>
  <si>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</si>
  <si>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</si>
  <si>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</si>
  <si>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</si>
  <si>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</si>
  <si>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</si>
  <si>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</si>
  <si>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</si>
  <si>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</si>
  <si>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</si>
  <si>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</si>
  <si>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</si>
  <si>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</si>
  <si>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</si>
  <si>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</si>
  <si>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</si>
  <si>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</si>
  <si>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</si>
  <si>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</si>
  <si>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</si>
  <si>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</si>
  <si>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</si>
  <si>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</si>
  <si>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</si>
  <si>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</si>
  <si>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</si>
  <si>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</si>
  <si>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</si>
  <si>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</si>
  <si>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</si>
  <si>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</si>
  <si>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</si>
  <si>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</si>
  <si>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</si>
  <si>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</si>
  <si>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</si>
  <si>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</si>
  <si>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</si>
  <si>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</si>
  <si>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</si>
  <si>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</si>
  <si>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</si>
  <si>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</si>
  <si>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</si>
  <si>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</si>
  <si>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</si>
  <si>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</si>
  <si>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</si>
  <si>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</si>
  <si>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</si>
  <si>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</si>
  <si>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</si>
  <si>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</si>
  <si>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</si>
  <si>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</si>
  <si>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</si>
  <si>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</si>
  <si>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</si>
  <si>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</si>
  <si>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</si>
  <si>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</si>
  <si>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</si>
  <si>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</si>
  <si>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</si>
  <si>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</si>
  <si>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</si>
  <si>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</si>
  <si>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</si>
  <si>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</si>
  <si>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</si>
  <si>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</si>
  <si>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</si>
  <si>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</si>
  <si>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</si>
  <si>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</si>
  <si>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</si>
  <si>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</si>
  <si>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</si>
  <si>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</si>
  <si>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</si>
  <si>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</si>
  <si>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</si>
  <si>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</si>
  <si>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</si>
  <si>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</si>
  <si>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</si>
  <si>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</si>
  <si>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</si>
  <si>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</si>
  <si>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</si>
  <si>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</si>
  <si>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</si>
  <si>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</si>
  <si>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</si>
  <si>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</si>
  <si>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</si>
  <si>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</si>
  <si>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</si>
  <si>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</si>
  <si>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</si>
  <si>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</si>
  <si>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</si>
  <si>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</si>
  <si>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</si>
  <si>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</si>
  <si>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</si>
  <si>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</si>
  <si>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</si>
  <si>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</si>
  <si>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</si>
  <si>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</si>
  <si>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</si>
  <si>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</si>
  <si>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</si>
  <si>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</si>
  <si>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</si>
  <si>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</si>
  <si>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</si>
  <si>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</si>
  <si>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</si>
  <si>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</si>
  <si>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</si>
  <si>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</si>
  <si>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</si>
  <si>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</si>
  <si>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</si>
  <si>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</si>
  <si>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</si>
  <si>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</si>
  <si>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</si>
  <si>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</si>
  <si>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</si>
  <si>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</si>
  <si>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</si>
  <si>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</si>
  <si>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</si>
  <si>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</si>
  <si>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</si>
  <si>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</si>
  <si>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</si>
  <si>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</si>
  <si>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</si>
  <si>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</si>
  <si>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</si>
  <si>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</si>
  <si>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</si>
  <si>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</si>
  <si>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</si>
  <si>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</si>
  <si>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</si>
  <si>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</si>
  <si>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</si>
  <si>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</si>
  <si>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</si>
  <si>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</si>
  <si>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</si>
  <si>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</si>
  <si>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</si>
  <si>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</si>
  <si>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</si>
  <si>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</si>
  <si>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</si>
  <si>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</si>
  <si>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</si>
  <si>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</si>
  <si>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</si>
  <si>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</si>
  <si>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</si>
  <si>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</si>
  <si>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</si>
  <si>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</si>
  <si>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</si>
  <si>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</si>
  <si>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</si>
  <si>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</si>
  <si>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</si>
  <si>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</si>
  <si>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</si>
  <si>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</si>
  <si>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</si>
  <si>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</si>
  <si>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</si>
  <si>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</si>
  <si>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</si>
  <si>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</si>
  <si>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</si>
  <si>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</si>
  <si>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</si>
  <si>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</si>
  <si>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</si>
  <si>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</si>
  <si>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</si>
  <si>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</si>
  <si>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</si>
  <si>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</si>
  <si>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</si>
  <si>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</si>
  <si>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</si>
  <si>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</si>
  <si>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</si>
  <si>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</si>
  <si>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</si>
  <si>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</si>
  <si>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</si>
  <si>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</si>
  <si>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</si>
  <si>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</si>
  <si>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</si>
  <si>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</si>
  <si>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</si>
  <si>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</si>
  <si>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</si>
  <si>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</si>
  <si>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</si>
  <si>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</si>
  <si>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</si>
  <si>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</si>
  <si>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</si>
  <si>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</si>
  <si>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</si>
  <si>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</si>
  <si>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</si>
  <si>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</si>
  <si>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</si>
  <si>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</si>
  <si>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</si>
  <si>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</si>
  <si>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</si>
  <si>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</si>
  <si>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</si>
  <si>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</si>
  <si>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</si>
  <si>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</si>
  <si>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</si>
  <si>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</si>
  <si>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</si>
  <si>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</si>
  <si>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</si>
  <si>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</si>
  <si>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</si>
  <si>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</si>
  <si>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</si>
  <si>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</si>
  <si>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</si>
  <si>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</si>
  <si>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</si>
  <si>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</si>
  <si>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</si>
  <si>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</si>
  <si>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</si>
  <si>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</si>
  <si>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</si>
  <si>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</si>
  <si>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</si>
  <si>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</si>
  <si>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</si>
  <si>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</si>
  <si>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</si>
  <si>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</si>
  <si>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</si>
  <si>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</si>
  <si>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</si>
  <si>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</si>
  <si>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</si>
  <si>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</si>
  <si>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</si>
  <si>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</si>
  <si>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</si>
  <si>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</si>
  <si>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</si>
  <si>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</si>
  <si>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</si>
  <si>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</si>
  <si>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</si>
  <si>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</si>
  <si>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</si>
  <si>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</si>
  <si>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</si>
  <si>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</si>
  <si>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</si>
  <si>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</si>
  <si>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</si>
  <si>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</si>
  <si>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</si>
  <si>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</si>
  <si>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</si>
  <si>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</si>
  <si>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</si>
  <si>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</si>
  <si>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</si>
  <si>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</si>
  <si>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</si>
  <si>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</si>
  <si>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</si>
  <si>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</si>
  <si>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</si>
  <si>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</si>
  <si>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</si>
  <si>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</si>
  <si>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</si>
  <si>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</si>
  <si>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</si>
  <si>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</si>
  <si>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</si>
  <si>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</si>
  <si>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</si>
  <si>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</si>
  <si>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</si>
  <si>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</si>
  <si>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</si>
  <si>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</si>
  <si>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</si>
  <si>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</si>
  <si>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</si>
  <si>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</si>
  <si>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</si>
  <si>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</si>
  <si>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</si>
  <si>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</si>
  <si>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</si>
  <si>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</si>
  <si>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</si>
  <si>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</si>
  <si>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</si>
  <si>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</si>
  <si>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</si>
  <si>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</si>
  <si>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</si>
  <si>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</si>
  <si>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</si>
  <si>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</si>
  <si>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</si>
  <si>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</si>
  <si>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</si>
  <si>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</si>
  <si>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</si>
  <si>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</si>
  <si>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</si>
  <si>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</si>
  <si>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</si>
  <si>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</si>
  <si>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</si>
  <si>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</si>
  <si>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</si>
  <si>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</si>
  <si>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</si>
  <si>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</si>
  <si>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</si>
  <si>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</si>
  <si>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</si>
  <si>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</si>
  <si>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</si>
  <si>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</si>
  <si>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</si>
  <si>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</si>
  <si>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</si>
  <si>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</si>
  <si>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</si>
  <si>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</si>
  <si>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</si>
  <si>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</si>
  <si>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</si>
  <si>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</si>
  <si>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</si>
  <si>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</si>
  <si>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</si>
  <si>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</si>
  <si>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</si>
  <si>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</si>
  <si>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</si>
  <si>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</si>
  <si>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</si>
  <si>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</si>
  <si>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</si>
  <si>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</si>
  <si>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</si>
  <si>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</si>
  <si>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</si>
  <si>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</si>
  <si>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</si>
  <si>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</si>
  <si>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</si>
  <si>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</si>
  <si>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</si>
  <si>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</si>
  <si>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</si>
  <si>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</si>
  <si>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</si>
  <si>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</si>
  <si>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</si>
  <si>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</si>
  <si>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</si>
  <si>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</si>
  <si>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</si>
  <si>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</si>
  <si>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</si>
  <si>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</si>
  <si>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</si>
  <si>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</si>
  <si>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</si>
  <si>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</si>
  <si>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</si>
  <si>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</si>
  <si>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</si>
  <si>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</si>
  <si>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</si>
  <si>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</si>
  <si>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</si>
  <si>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</si>
  <si>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</si>
  <si>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</si>
  <si>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</si>
  <si>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</si>
  <si>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</si>
  <si>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</si>
  <si>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</si>
  <si>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</si>
  <si>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</si>
  <si>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</si>
  <si>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</si>
  <si>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</si>
  <si>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</si>
  <si>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</si>
  <si>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</si>
  <si>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</si>
  <si>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</si>
  <si>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</si>
  <si>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</si>
  <si>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</si>
  <si>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</si>
  <si>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</si>
  <si>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</si>
  <si>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</si>
  <si>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</si>
  <si>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</si>
  <si>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</si>
  <si>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</si>
  <si>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</si>
  <si>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</si>
  <si>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</si>
  <si>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</si>
  <si>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</si>
  <si>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</si>
  <si>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</si>
  <si>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</si>
  <si>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</si>
  <si>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</si>
  <si>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</si>
  <si>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</si>
  <si>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</si>
  <si>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</si>
  <si>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</si>
  <si>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</si>
  <si>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</si>
  <si>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</si>
  <si>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</si>
  <si>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</si>
  <si>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</si>
  <si>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</si>
  <si>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</si>
  <si>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</si>
  <si>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</si>
  <si>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</si>
  <si>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</si>
  <si>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</si>
  <si>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</si>
  <si>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</si>
  <si>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</si>
  <si>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</si>
  <si>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</si>
  <si>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</si>
  <si>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</si>
  <si>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</si>
  <si>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</si>
  <si>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</si>
  <si>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</si>
  <si>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</si>
  <si>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</si>
  <si>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</si>
  <si>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</si>
  <si>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</si>
  <si>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</si>
  <si>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</si>
  <si>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</si>
  <si>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</si>
  <si>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</si>
  <si>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</si>
  <si>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</si>
  <si>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</si>
  <si>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</si>
  <si>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</si>
  <si>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</si>
  <si>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</si>
  <si>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</si>
  <si>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</si>
  <si>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</si>
  <si>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</si>
  <si>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</si>
  <si>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</si>
  <si>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</si>
  <si>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</si>
  <si>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</si>
  <si>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</si>
  <si>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</si>
  <si>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</si>
  <si>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</si>
  <si>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</si>
  <si>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</si>
  <si>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</si>
  <si>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</si>
  <si>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</si>
  <si>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</si>
  <si>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</si>
  <si>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</si>
  <si>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</si>
  <si>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</si>
  <si>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</si>
  <si>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</si>
  <si>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</si>
  <si>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</si>
  <si>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</si>
  <si>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</si>
  <si>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</si>
  <si>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</si>
  <si>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</si>
  <si>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</si>
  <si>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</si>
  <si>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</si>
  <si>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</si>
  <si>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</si>
  <si>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</si>
  <si>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</si>
  <si>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</si>
  <si>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</si>
  <si>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</si>
  <si>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</si>
  <si>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</si>
  <si>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</si>
  <si>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</si>
  <si>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</si>
  <si>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</si>
  <si>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</si>
  <si>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</si>
  <si>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</si>
  <si>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</si>
  <si>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</si>
  <si>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</si>
  <si>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</si>
  <si>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</si>
  <si>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</si>
  <si>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</si>
  <si>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</si>
  <si>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</si>
  <si>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</si>
  <si>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</si>
  <si>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</si>
  <si>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</si>
  <si>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</si>
  <si>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</si>
  <si>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</si>
  <si>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</si>
  <si>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</si>
  <si>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</si>
  <si>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</si>
  <si>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</si>
  <si>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</si>
  <si>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</si>
  <si>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</si>
  <si>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</si>
  <si>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</si>
  <si>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</si>
  <si>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</si>
  <si>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</si>
  <si>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</si>
  <si>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</si>
  <si>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</si>
  <si>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</si>
  <si>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</si>
  <si>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</si>
  <si>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</si>
  <si>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</si>
  <si>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</si>
  <si>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</si>
  <si>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</si>
  <si>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</si>
  <si>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</si>
  <si>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</si>
  <si>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</si>
  <si>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</si>
  <si>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</si>
  <si>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</si>
  <si>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</si>
  <si>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</si>
  <si>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</si>
  <si>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</si>
  <si>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</si>
  <si>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</si>
  <si>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</si>
  <si>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</si>
  <si>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</si>
  <si>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</si>
  <si>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</si>
  <si>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</si>
  <si>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</si>
  <si>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</si>
  <si>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</si>
  <si>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</si>
  <si>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</si>
  <si>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</si>
  <si>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</si>
  <si>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</si>
  <si>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</si>
  <si>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</si>
  <si>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</si>
  <si>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</si>
  <si>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</si>
  <si>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</si>
  <si>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</si>
  <si>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</si>
  <si>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</si>
  <si>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</si>
  <si>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</si>
  <si>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</si>
  <si>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</si>
  <si>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</si>
  <si>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</si>
  <si>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</si>
  <si>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</si>
  <si>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</si>
  <si>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</si>
  <si>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</si>
  <si>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</si>
  <si>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</si>
  <si>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</si>
  <si>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</si>
  <si>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</si>
  <si>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</si>
  <si>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</si>
  <si>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</si>
  <si>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</si>
  <si>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</si>
  <si>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</si>
  <si>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</si>
  <si>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</si>
  <si>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</si>
  <si>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</si>
  <si>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</si>
  <si>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</si>
  <si>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</si>
  <si>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</si>
  <si>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</si>
  <si>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</si>
  <si>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</si>
  <si>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</si>
  <si>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</si>
  <si>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</si>
  <si>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</si>
  <si>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</si>
  <si>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</si>
  <si>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</si>
  <si>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</si>
  <si>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</si>
  <si>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</si>
  <si>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</si>
  <si>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</si>
  <si>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</si>
  <si>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</si>
  <si>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</si>
  <si>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</si>
  <si>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</si>
  <si>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</si>
  <si>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</si>
  <si>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</si>
  <si>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</si>
  <si>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</si>
  <si>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</si>
  <si>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</si>
  <si>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</si>
  <si>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</si>
  <si>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</si>
  <si>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</si>
  <si>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</si>
  <si>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</si>
  <si>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</si>
  <si>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</si>
  <si>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</si>
  <si>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</si>
  <si>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</si>
  <si>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</si>
  <si>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</si>
  <si>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</si>
  <si>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</si>
  <si>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</si>
  <si>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</si>
  <si>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</si>
  <si>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</si>
  <si>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</si>
  <si>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</si>
  <si>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</si>
  <si>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</si>
  <si>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</si>
  <si>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</si>
  <si>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</si>
  <si>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</si>
  <si>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</si>
  <si>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</si>
  <si>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</si>
  <si>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</si>
  <si>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</si>
  <si>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</si>
  <si>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</si>
  <si>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</si>
  <si>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</si>
  <si>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</si>
  <si>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</si>
  <si>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</si>
  <si>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</si>
  <si>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</si>
  <si>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</si>
  <si>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</si>
  <si>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</si>
  <si>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</si>
  <si>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</si>
  <si>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</si>
  <si>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</si>
  <si>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</si>
  <si>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</si>
  <si>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</si>
  <si>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</si>
  <si>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</si>
  <si>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</si>
  <si>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</si>
  <si>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</si>
  <si>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</si>
  <si>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</si>
  <si>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</si>
  <si>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</si>
  <si>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</si>
  <si>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</si>
  <si>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</si>
  <si>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</si>
  <si>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</si>
  <si>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</si>
  <si>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</si>
  <si>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</si>
  <si>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</si>
  <si>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</si>
  <si>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</si>
  <si>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</si>
  <si>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</si>
  <si>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</si>
  <si>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</si>
  <si>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</si>
  <si>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</si>
  <si>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</si>
  <si>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</si>
  <si>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</si>
  <si>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</si>
  <si>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</si>
  <si>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</si>
  <si>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</si>
  <si>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</si>
  <si>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</si>
  <si>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</si>
  <si>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</si>
  <si>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</si>
  <si>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</si>
  <si>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</si>
  <si>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</si>
  <si>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</si>
  <si>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</si>
  <si>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</si>
  <si>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</si>
  <si>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</si>
  <si>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</si>
  <si>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</si>
  <si>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</si>
  <si>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</si>
  <si>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</si>
  <si>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</si>
  <si>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</si>
  <si>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</si>
  <si>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</si>
  <si>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</si>
  <si>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</si>
  <si>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</si>
  <si>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</si>
  <si>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</si>
  <si>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</si>
  <si>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</si>
  <si>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</si>
  <si>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</si>
  <si>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</si>
  <si>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</si>
  <si>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</si>
  <si>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</si>
  <si>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</si>
  <si>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</si>
  <si>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</si>
  <si>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</si>
  <si>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</si>
  <si>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</si>
  <si>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</si>
  <si>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</si>
  <si>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</si>
  <si>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</si>
  <si>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</si>
  <si>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</si>
  <si>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</si>
  <si>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</si>
  <si>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</si>
  <si>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</si>
  <si>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</si>
  <si>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</si>
  <si>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</si>
  <si>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</si>
  <si>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</si>
  <si>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</si>
  <si>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</si>
  <si>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</si>
  <si>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</si>
  <si>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</si>
  <si>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</si>
  <si>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</si>
  <si>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</si>
  <si>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</si>
  <si>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</si>
  <si>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</si>
  <si>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</si>
  <si>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</si>
  <si>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</si>
  <si>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</si>
  <si>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</si>
  <si>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</si>
  <si>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</si>
  <si>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</si>
  <si>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</si>
  <si>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</si>
  <si>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</si>
  <si>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</si>
  <si>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</si>
  <si>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</si>
  <si>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</si>
  <si>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</si>
  <si>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</si>
  <si>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</si>
  <si>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</si>
  <si>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</si>
  <si>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</si>
  <si>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</si>
  <si>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</si>
  <si>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</si>
  <si>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</si>
  <si>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</si>
  <si>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</si>
  <si>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</si>
  <si>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</si>
  <si>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</si>
  <si>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</si>
  <si>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</si>
  <si>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</si>
  <si>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</si>
  <si>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</si>
  <si>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</si>
  <si>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</si>
  <si>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</si>
  <si>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</si>
  <si>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</si>
  <si>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</si>
  <si>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</si>
  <si>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</si>
  <si>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</si>
  <si>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</si>
  <si>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</si>
  <si>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</si>
  <si>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</si>
  <si>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</si>
  <si>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</si>
  <si>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</si>
  <si>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</si>
  <si>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</si>
  <si>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</si>
  <si>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</si>
  <si>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</si>
  <si>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</si>
  <si>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</si>
  <si>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</si>
  <si>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</si>
  <si>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</si>
  <si>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</si>
  <si>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</si>
  <si>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</si>
  <si>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</si>
  <si>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</si>
  <si>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</si>
  <si>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</si>
  <si>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</si>
  <si>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</si>
  <si>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</si>
  <si>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</si>
  <si>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</si>
  <si>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</si>
  <si>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</si>
  <si>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</si>
  <si>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</si>
  <si>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</si>
  <si>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</si>
  <si>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</si>
  <si>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</si>
  <si>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</si>
  <si>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</si>
  <si>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</si>
  <si>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</si>
  <si>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</si>
  <si>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</si>
  <si>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</si>
  <si>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</si>
  <si>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</si>
  <si>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</si>
  <si>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</si>
  <si>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</si>
  <si>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</si>
  <si>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</si>
  <si>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</si>
  <si>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</si>
  <si>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</si>
  <si>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</si>
  <si>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</si>
  <si>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</si>
  <si>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</si>
  <si>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</si>
  <si>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</si>
  <si>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</si>
  <si>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</si>
  <si>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</si>
  <si>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</si>
  <si>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</si>
  <si>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</si>
  <si>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</si>
  <si>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</si>
  <si>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</si>
  <si>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</si>
  <si>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</si>
  <si>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</si>
  <si>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</si>
  <si>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</si>
  <si>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</si>
  <si>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</si>
  <si>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</si>
  <si>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</si>
  <si>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</si>
  <si>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</si>
  <si>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</si>
  <si>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</si>
  <si>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</si>
  <si>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</si>
  <si>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</si>
  <si>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</si>
  <si>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</si>
  <si>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</si>
  <si>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</si>
  <si>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</si>
  <si>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</si>
  <si>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</si>
  <si>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</si>
  <si>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</si>
  <si>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</si>
  <si>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</si>
  <si>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</si>
  <si>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</si>
  <si>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</si>
  <si>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</si>
  <si>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</si>
  <si>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</si>
  <si>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</si>
  <si>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</si>
  <si>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</si>
  <si>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</si>
  <si>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</si>
  <si>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</si>
  <si>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</si>
  <si>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</si>
  <si>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</si>
  <si>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</si>
  <si>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</si>
  <si>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</si>
  <si>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</si>
  <si>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</si>
  <si>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</si>
  <si>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</si>
  <si>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</si>
  <si>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</si>
  <si>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</si>
  <si>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</si>
  <si>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</si>
  <si>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</si>
  <si>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</si>
  <si>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</si>
  <si>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</si>
  <si>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</si>
  <si>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</si>
  <si>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</si>
  <si>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</si>
  <si>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</si>
  <si>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</si>
  <si>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</si>
  <si>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</si>
  <si>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</si>
  <si>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</si>
  <si>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</si>
  <si>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</si>
  <si>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</si>
  <si>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</si>
  <si>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</si>
  <si>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</si>
  <si>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</si>
  <si>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</si>
  <si>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</si>
  <si>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</si>
  <si>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</si>
  <si>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</si>
  <si>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</si>
  <si>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</si>
  <si>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</si>
  <si>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</si>
  <si>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</si>
  <si>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</si>
  <si>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</si>
  <si>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</si>
  <si>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</si>
  <si>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</si>
  <si>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</si>
  <si>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</si>
  <si>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</si>
  <si>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</si>
  <si>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</si>
  <si>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</si>
  <si>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</si>
  <si>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</si>
  <si>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</si>
  <si>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</si>
  <si>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</si>
  <si>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</si>
  <si>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</si>
  <si>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</si>
  <si>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</si>
  <si>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</si>
  <si>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</si>
  <si>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</si>
  <si>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</si>
  <si>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</si>
  <si>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</si>
  <si>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</si>
  <si>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</si>
  <si>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</si>
  <si>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</si>
  <si>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</si>
  <si>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</si>
  <si>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</si>
  <si>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</si>
  <si>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</si>
  <si>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</si>
  <si>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</si>
  <si>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</si>
  <si>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</si>
  <si>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</si>
  <si>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</si>
  <si>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</si>
  <si>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</si>
  <si>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</si>
  <si>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</si>
  <si>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</si>
  <si>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</si>
  <si>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</si>
  <si>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</si>
  <si>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</si>
  <si>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</si>
  <si>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</si>
  <si>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</si>
  <si>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</si>
  <si>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</si>
  <si>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</si>
  <si>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</si>
  <si>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</si>
  <si>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</si>
  <si>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</si>
  <si>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</si>
  <si>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</si>
  <si>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</si>
  <si>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</si>
  <si>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</si>
  <si>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</si>
  <si>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</si>
  <si>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</si>
  <si>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</si>
  <si>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</si>
  <si>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</si>
  <si>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</si>
  <si>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</si>
  <si>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</si>
  <si>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</si>
  <si>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</si>
  <si>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</si>
  <si>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</si>
  <si>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</si>
  <si>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</si>
  <si>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</si>
  <si>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</si>
  <si>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</si>
  <si>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</si>
  <si>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</si>
  <si>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</si>
  <si>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</si>
  <si>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</si>
  <si>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</si>
  <si>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</si>
  <si>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</si>
  <si>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</si>
  <si>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</si>
  <si>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</si>
  <si>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</si>
  <si>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</si>
  <si>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</si>
  <si>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</si>
  <si>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</si>
  <si>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</si>
  <si>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</si>
  <si>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</si>
  <si>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</si>
  <si>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</si>
  <si>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</si>
  <si>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</si>
  <si>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</si>
  <si>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</si>
  <si>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</si>
  <si>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</si>
  <si>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</si>
  <si>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</si>
  <si>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</si>
  <si>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</si>
  <si>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</si>
  <si>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</si>
  <si>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</si>
  <si>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</si>
  <si>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</si>
  <si>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</si>
  <si>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</si>
  <si>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</si>
  <si>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</si>
  <si>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</si>
  <si>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</si>
  <si>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</si>
  <si>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</si>
  <si>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</si>
  <si>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</si>
  <si>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</si>
  <si>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</si>
  <si>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</si>
  <si>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</si>
  <si>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</si>
  <si>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</si>
  <si>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</si>
  <si>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</si>
  <si>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</si>
  <si>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</si>
  <si>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</si>
  <si>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</si>
  <si>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</si>
  <si>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</si>
  <si>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</si>
  <si>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</si>
  <si>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</si>
  <si>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</si>
  <si>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</si>
  <si>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</si>
  <si>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</si>
  <si>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</si>
  <si>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</si>
  <si>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</si>
  <si>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</si>
  <si>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</si>
  <si>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</si>
  <si>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</si>
  <si>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</si>
  <si>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</si>
  <si>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</si>
  <si>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</si>
  <si>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</si>
  <si>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</si>
  <si>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</si>
  <si>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</si>
  <si>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</si>
  <si>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</si>
  <si>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</si>
  <si>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</si>
  <si>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</si>
  <si>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</si>
  <si>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</si>
  <si>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</si>
  <si>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</si>
  <si>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</si>
  <si>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</si>
  <si>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</si>
  <si>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</si>
  <si>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</si>
  <si>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</si>
  <si>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</si>
  <si>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</si>
  <si>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</si>
  <si>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</si>
  <si>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</si>
  <si>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</si>
  <si>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</si>
  <si>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</si>
  <si>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</si>
  <si>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</si>
  <si>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</si>
  <si>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</si>
  <si>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</si>
  <si>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</si>
  <si>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</si>
  <si>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</si>
  <si>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</si>
  <si>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</si>
  <si>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</si>
  <si>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</si>
  <si>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</si>
  <si>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</si>
  <si>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</si>
  <si>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</si>
  <si>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</si>
  <si>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</si>
  <si>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</si>
  <si>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</si>
  <si>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</si>
  <si>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</si>
  <si>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</si>
  <si>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</si>
  <si>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</si>
  <si>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</si>
  <si>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</si>
  <si>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</si>
  <si>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</si>
  <si>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</si>
  <si>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</si>
  <si>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</si>
  <si>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</si>
  <si>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</si>
  <si>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</si>
  <si>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</si>
  <si>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</si>
  <si>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</si>
  <si>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</si>
  <si>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</si>
  <si>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</si>
  <si>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</si>
  <si>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</si>
  <si>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</si>
  <si>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</si>
  <si>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</si>
  <si>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</si>
  <si>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</si>
  <si>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</si>
  <si>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</si>
  <si>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</si>
  <si>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</si>
  <si>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</si>
  <si>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</si>
  <si>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</si>
  <si>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</si>
  <si>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</si>
  <si>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</si>
  <si>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</si>
  <si>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</si>
  <si>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</si>
  <si>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</si>
  <si>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</si>
  <si>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</si>
  <si>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</si>
  <si>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</si>
  <si>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</si>
  <si>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</si>
  <si>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</si>
  <si>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</si>
  <si>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</si>
  <si>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</si>
  <si>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</si>
  <si>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</si>
  <si>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</si>
  <si>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</si>
  <si>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</si>
  <si>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</si>
  <si>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</si>
  <si>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</si>
  <si>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</si>
  <si>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</si>
  <si>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</si>
  <si>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</si>
  <si>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</si>
  <si>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</si>
  <si>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</si>
  <si>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</si>
  <si>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</si>
  <si>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</si>
  <si>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</si>
  <si>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</si>
  <si>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</si>
  <si>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</si>
  <si>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</si>
  <si>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</si>
  <si>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</si>
  <si>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</si>
  <si>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</si>
  <si>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</si>
  <si>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</si>
  <si>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</si>
  <si>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</si>
  <si>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</si>
  <si>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</si>
  <si>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</si>
  <si>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</si>
  <si>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</si>
  <si>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</si>
  <si>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</si>
  <si>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</si>
  <si>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</si>
  <si>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</si>
  <si>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</si>
  <si>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</si>
  <si>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</si>
  <si>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</si>
  <si>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</si>
  <si>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</si>
  <si>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</si>
  <si>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</si>
  <si>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</si>
  <si>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</si>
  <si>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</si>
  <si>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</si>
  <si>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</si>
  <si>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</si>
  <si>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</si>
  <si>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</si>
  <si>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</si>
  <si>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</si>
  <si>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</si>
  <si>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</si>
  <si>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</si>
  <si>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</si>
  <si>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</si>
  <si>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</si>
  <si>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</si>
  <si>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</si>
  <si>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</si>
  <si>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</si>
  <si>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</si>
  <si>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</si>
  <si>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</si>
  <si>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</si>
  <si>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</si>
  <si>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</si>
  <si>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</si>
  <si>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</si>
  <si>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</si>
  <si>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</si>
  <si>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</si>
  <si>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</si>
  <si>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</si>
  <si>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</si>
  <si>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</si>
  <si>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</si>
  <si>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</si>
  <si>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</si>
  <si>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</si>
  <si>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</si>
  <si>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</si>
  <si>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</si>
  <si>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</si>
  <si>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</si>
  <si>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</si>
  <si>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</si>
  <si>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</si>
  <si>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</si>
  <si>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</si>
  <si>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</si>
  <si>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</si>
  <si>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</si>
  <si>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</si>
  <si>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</si>
  <si>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</si>
  <si>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</si>
  <si>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</si>
  <si>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</si>
  <si>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</si>
  <si>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</si>
  <si>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</si>
  <si>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</si>
  <si>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</si>
  <si>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</si>
  <si>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</si>
  <si>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</si>
  <si>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</si>
  <si>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</si>
  <si>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</si>
  <si>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</si>
  <si>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</si>
  <si>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</si>
  <si>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</si>
  <si>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</si>
  <si>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</si>
  <si>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</si>
  <si>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</si>
  <si>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</si>
  <si>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</si>
  <si>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</si>
  <si>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</si>
  <si>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</si>
  <si>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</si>
  <si>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</si>
  <si>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</si>
  <si>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</si>
  <si>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</si>
  <si>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</si>
  <si>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</si>
  <si>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</si>
  <si>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</si>
  <si>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</si>
  <si>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</si>
  <si>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</si>
  <si>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</si>
  <si>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</si>
  <si>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</si>
  <si>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</si>
  <si>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</si>
  <si>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</si>
  <si>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</si>
  <si>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</si>
  <si>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</si>
  <si>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</si>
  <si>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</si>
  <si>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</si>
  <si>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</si>
  <si>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</si>
  <si>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</si>
  <si>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</si>
  <si>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</si>
  <si>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</si>
  <si>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</si>
  <si>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</si>
  <si>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</si>
  <si>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</si>
  <si>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</si>
  <si>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</si>
  <si>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</si>
  <si>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</si>
  <si>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</si>
  <si>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</si>
  <si>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</si>
  <si>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</si>
  <si>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</si>
  <si>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</si>
  <si>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</si>
  <si>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</si>
  <si>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</si>
  <si>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</si>
  <si>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</si>
  <si>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</si>
  <si>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</si>
  <si>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</si>
  <si>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</si>
  <si>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</si>
  <si>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</si>
  <si>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</si>
  <si>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</si>
  <si>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</si>
  <si>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</si>
  <si>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</si>
  <si>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</si>
  <si>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</si>
  <si>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</si>
  <si>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</si>
  <si>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</si>
  <si>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</si>
  <si>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</si>
  <si>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</si>
  <si>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</si>
  <si>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</si>
  <si>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</si>
  <si>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</si>
  <si>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</si>
  <si>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</si>
  <si>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</si>
  <si>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</si>
  <si>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</si>
  <si>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</si>
  <si>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</si>
  <si>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</si>
  <si>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</si>
  <si>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</si>
  <si>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</si>
  <si>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</si>
  <si>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</si>
  <si>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</si>
  <si>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</si>
  <si>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</si>
  <si>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</si>
  <si>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</si>
  <si>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</si>
  <si>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</si>
  <si>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</si>
  <si>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</si>
  <si>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</si>
  <si>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</si>
  <si>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</si>
  <si>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</si>
  <si>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</si>
  <si>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</si>
  <si>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</si>
  <si>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</si>
  <si>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</si>
  <si>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</si>
  <si>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</si>
  <si>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</si>
  <si>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</si>
  <si>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</si>
  <si>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</si>
  <si>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</si>
  <si>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</si>
  <si>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</si>
  <si>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</si>
  <si>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</si>
  <si>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</si>
  <si>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</si>
  <si>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</si>
  <si>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</si>
  <si>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</si>
  <si>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</si>
  <si>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</si>
  <si>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</si>
  <si>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</si>
  <si>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</si>
  <si>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</si>
  <si>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</si>
  <si>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</si>
  <si>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</si>
  <si>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</si>
  <si>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</si>
  <si>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</si>
  <si>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</si>
  <si>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</si>
  <si>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</si>
  <si>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</si>
  <si>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</si>
  <si>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</si>
  <si>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</si>
  <si>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</si>
  <si>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</si>
  <si>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</si>
  <si>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</si>
  <si>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</si>
  <si>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</si>
  <si>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</si>
  <si>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</si>
  <si>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</si>
  <si>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</si>
  <si>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</si>
  <si>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</si>
  <si>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</si>
  <si>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</si>
  <si>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</si>
  <si>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</si>
  <si>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</si>
  <si>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</si>
  <si>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</si>
  <si>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</si>
  <si>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</si>
  <si>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</si>
  <si>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</si>
  <si>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</si>
  <si>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</si>
  <si>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</si>
  <si>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</si>
  <si>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</si>
  <si>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</si>
  <si>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</si>
  <si>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</si>
  <si>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</si>
  <si>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</si>
  <si>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</si>
  <si>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</si>
  <si>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</si>
  <si>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</si>
  <si>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</si>
  <si>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</si>
  <si>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</si>
  <si>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</si>
  <si>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</si>
  <si>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</si>
  <si>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</si>
  <si>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</si>
  <si>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</si>
  <si>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</si>
  <si>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</si>
  <si>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</si>
  <si>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</si>
  <si>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</si>
  <si>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</si>
  <si>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</si>
  <si>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</si>
  <si>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</si>
  <si>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</si>
  <si>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</si>
  <si>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</si>
  <si>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</si>
  <si>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</si>
  <si>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</si>
  <si>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</si>
  <si>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</si>
  <si>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</si>
  <si>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</si>
  <si>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</si>
  <si>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</si>
  <si>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</si>
  <si>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</si>
  <si>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</si>
  <si>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</si>
  <si>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</si>
  <si>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</si>
  <si>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</si>
  <si>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</si>
  <si>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</si>
  <si>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</si>
  <si>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</si>
  <si>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</si>
  <si>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</si>
  <si>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</si>
  <si>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</si>
  <si>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</si>
  <si>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</si>
  <si>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</si>
  <si>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</si>
  <si>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</si>
  <si>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</si>
  <si>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</si>
  <si>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</si>
  <si>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</si>
  <si>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</si>
  <si>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</si>
  <si>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</si>
  <si>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</si>
  <si>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</si>
  <si>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</si>
  <si>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</si>
  <si>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</si>
  <si>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</si>
  <si>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</si>
  <si>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</si>
  <si>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</si>
  <si>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</si>
  <si>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</si>
  <si>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</si>
  <si>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</si>
  <si>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</si>
  <si>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</si>
  <si>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</si>
  <si>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</si>
  <si>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</si>
  <si>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</si>
  <si>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</si>
  <si>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</si>
  <si>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</si>
  <si>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</si>
  <si>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</si>
  <si>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</si>
  <si>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</si>
  <si>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</si>
  <si>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</si>
  <si>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</si>
  <si>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</si>
  <si>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</si>
  <si>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</si>
  <si>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</si>
  <si>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</si>
  <si>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</si>
  <si>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</si>
  <si>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</si>
  <si>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</si>
  <si>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</si>
  <si>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</si>
  <si>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</si>
  <si>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</si>
  <si>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</si>
  <si>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</si>
  <si>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</si>
  <si>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</si>
  <si>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</si>
  <si>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</si>
  <si>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</si>
  <si>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</si>
  <si>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</si>
  <si>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</si>
  <si>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</si>
  <si>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</si>
  <si>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</si>
  <si>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</si>
  <si>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</si>
  <si>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</si>
  <si>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</si>
  <si>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</si>
  <si>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</si>
  <si>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</si>
  <si>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</si>
  <si>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</si>
  <si>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</si>
  <si>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</si>
  <si>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</si>
  <si>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</si>
  <si>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</si>
  <si>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</si>
  <si>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</si>
  <si>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</si>
  <si>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</si>
  <si>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</si>
  <si>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</si>
  <si>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</si>
  <si>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</si>
  <si>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</si>
  <si>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</si>
  <si>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</si>
  <si>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</si>
  <si>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</si>
  <si>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</si>
  <si>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</si>
  <si>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</si>
  <si>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</si>
  <si>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</si>
  <si>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</si>
  <si>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</si>
  <si>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</si>
  <si>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</si>
  <si>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</si>
  <si>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</si>
  <si>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</si>
  <si>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</si>
  <si>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</si>
  <si>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</si>
  <si>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</si>
  <si>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</si>
  <si>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</si>
  <si>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</si>
  <si>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</si>
  <si>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</si>
  <si>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</si>
  <si>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</si>
  <si>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</si>
  <si>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</si>
  <si>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</si>
  <si>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</si>
  <si>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</si>
  <si>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</si>
  <si>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</si>
  <si>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</si>
  <si>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</si>
  <si>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</si>
  <si>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</si>
  <si>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</si>
  <si>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</si>
  <si>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</si>
  <si>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</si>
  <si>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</si>
  <si>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</si>
  <si>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</si>
  <si>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</si>
  <si>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</si>
  <si>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</si>
  <si>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</si>
  <si>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</si>
  <si>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</si>
  <si>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</si>
  <si>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</si>
  <si>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</si>
  <si>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</si>
  <si>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</si>
  <si>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</si>
  <si>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</si>
  <si>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</si>
  <si>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</si>
  <si>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</si>
  <si>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</si>
  <si>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</si>
  <si>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</si>
  <si>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</si>
  <si>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</si>
  <si>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</si>
  <si>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</si>
  <si>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</si>
  <si>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</si>
  <si>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</si>
  <si>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</si>
  <si>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</si>
  <si>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</si>
  <si>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</si>
  <si>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</si>
  <si>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</si>
  <si>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</si>
  <si>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</si>
  <si>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</si>
  <si>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</si>
  <si>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</si>
  <si>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</si>
  <si>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</si>
  <si>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</si>
  <si>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</si>
  <si>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</si>
  <si>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</si>
  <si>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</si>
  <si>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</si>
  <si>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</si>
  <si>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</si>
  <si>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</si>
  <si>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</si>
  <si>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</si>
  <si>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</si>
  <si>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</si>
  <si>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</si>
  <si>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</si>
  <si>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</si>
  <si>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</si>
  <si>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</si>
  <si>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</si>
  <si>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</si>
  <si>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</si>
  <si>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</si>
  <si>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</si>
  <si>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</si>
  <si>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</si>
  <si>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</si>
  <si>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</si>
  <si>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</si>
  <si>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</si>
  <si>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</si>
  <si>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</si>
  <si>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</si>
  <si>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</si>
  <si>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</si>
  <si>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</si>
  <si>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</si>
  <si>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</si>
  <si>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</si>
  <si>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</si>
  <si>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</si>
  <si>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</si>
  <si>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</si>
  <si>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</si>
  <si>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</si>
  <si>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</si>
  <si>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</si>
  <si>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</si>
  <si>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</si>
  <si>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</si>
  <si>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</si>
  <si>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</si>
  <si>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</si>
  <si>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</si>
  <si>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</si>
  <si>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</si>
  <si>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</si>
  <si>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</si>
  <si>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</si>
  <si>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</si>
  <si>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</si>
  <si>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</si>
  <si>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</si>
  <si>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</si>
  <si>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</si>
  <si>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</si>
  <si>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</si>
  <si>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</si>
  <si>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</si>
  <si>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</si>
  <si>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</si>
  <si>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</si>
  <si>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</si>
  <si>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</si>
  <si>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</si>
  <si>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</si>
  <si>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</si>
  <si>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</si>
  <si>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</si>
  <si>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</si>
  <si>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</si>
  <si>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</si>
  <si>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</si>
  <si>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</si>
  <si>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</si>
  <si>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</si>
  <si>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</si>
  <si>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</si>
  <si>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</si>
  <si>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</si>
  <si>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</si>
  <si>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</si>
  <si>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</si>
  <si>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</si>
  <si>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</si>
  <si>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</si>
  <si>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</si>
  <si>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</si>
  <si>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</si>
  <si>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</si>
  <si>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</si>
  <si>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</si>
  <si>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</si>
  <si>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</si>
  <si>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</si>
  <si>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</si>
  <si>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</si>
  <si>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</si>
  <si>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</si>
  <si>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</si>
  <si>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</si>
  <si>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</si>
  <si>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</si>
  <si>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</si>
  <si>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</si>
  <si>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</si>
  <si>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</si>
  <si>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</si>
  <si>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</si>
  <si>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</si>
  <si>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</si>
  <si>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</si>
  <si>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</si>
  <si>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</si>
  <si>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</si>
  <si>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</si>
  <si>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</si>
  <si>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</si>
  <si>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</si>
  <si>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</si>
  <si>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</si>
  <si>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</si>
  <si>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</si>
  <si>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</si>
  <si>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</si>
  <si>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</si>
  <si>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</si>
  <si>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</si>
  <si>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</si>
  <si>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</si>
  <si>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</si>
  <si>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</si>
  <si>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</si>
  <si>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</si>
  <si>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</si>
  <si>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</si>
  <si>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</si>
  <si>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</si>
  <si>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</si>
  <si>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</si>
  <si>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</si>
  <si>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</si>
  <si>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</si>
  <si>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</si>
  <si>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</si>
  <si>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</si>
  <si>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</si>
  <si>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</si>
  <si>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</si>
  <si>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</si>
  <si>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</si>
  <si>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</si>
  <si>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</si>
  <si>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</si>
  <si>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</si>
  <si>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</si>
  <si>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</si>
  <si>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</si>
  <si>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</si>
  <si>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</si>
  <si>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</si>
  <si>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</si>
  <si>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</si>
  <si>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</si>
  <si>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</si>
  <si>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</si>
  <si>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</si>
  <si>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</si>
  <si>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</si>
  <si>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</si>
  <si>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</si>
  <si>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</si>
  <si>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</si>
  <si>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</si>
  <si>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</si>
  <si>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</si>
  <si>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</si>
  <si>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</si>
  <si>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</si>
  <si>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</si>
  <si>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</si>
  <si>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</si>
  <si>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</si>
  <si>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</si>
  <si>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</si>
  <si>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</si>
  <si>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</si>
  <si>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</si>
  <si>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</si>
  <si>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</si>
  <si>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</si>
  <si>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</si>
  <si>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</si>
  <si>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</si>
  <si>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</si>
  <si>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</si>
  <si>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</si>
  <si>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</si>
  <si>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</si>
  <si>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</si>
  <si>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</si>
  <si>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</si>
  <si>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</si>
  <si>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</si>
  <si>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</si>
  <si>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</si>
  <si>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</si>
  <si>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</si>
  <si>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</si>
  <si>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</si>
  <si>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</si>
  <si>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</si>
  <si>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</si>
  <si>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</si>
  <si>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</si>
  <si>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</si>
  <si>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</si>
  <si>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</si>
  <si>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</si>
  <si>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</si>
  <si>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</si>
  <si>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</si>
  <si>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</si>
  <si>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</si>
  <si>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</si>
  <si>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</si>
  <si>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</si>
  <si>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</si>
  <si>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</si>
  <si>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</si>
  <si>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</si>
  <si>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</si>
  <si>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</si>
  <si>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</si>
  <si>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</si>
  <si>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</si>
  <si>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</si>
  <si>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</si>
  <si>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</si>
  <si>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</si>
  <si>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</si>
  <si>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</si>
  <si>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</si>
  <si>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</si>
  <si>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</si>
  <si>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</si>
  <si>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</si>
  <si>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</si>
  <si>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</si>
  <si>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</si>
  <si>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</si>
  <si>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</si>
  <si>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</si>
  <si>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</si>
  <si>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</si>
  <si>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</si>
  <si>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</si>
  <si>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</si>
  <si>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</si>
  <si>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</si>
  <si>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</si>
  <si>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</si>
  <si>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</si>
  <si>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</si>
  <si>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</si>
  <si>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</si>
  <si>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</si>
  <si>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</si>
  <si>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</si>
  <si>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</si>
  <si>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</si>
  <si>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</si>
  <si>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</si>
  <si>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</si>
  <si>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</si>
  <si>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</si>
  <si>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</si>
  <si>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</si>
  <si>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</si>
  <si>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</si>
  <si>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</si>
  <si>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</si>
  <si>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</si>
  <si>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</si>
  <si>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</si>
  <si>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</si>
  <si>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</si>
  <si>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</si>
  <si>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</si>
  <si>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</si>
  <si>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</si>
  <si>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</si>
  <si>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</si>
  <si>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</si>
  <si>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</si>
  <si>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</si>
  <si>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</si>
  <si>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</si>
  <si>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</si>
  <si>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</si>
  <si>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</si>
  <si>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</si>
  <si>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</si>
  <si>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</si>
  <si>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</si>
  <si>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</si>
  <si>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</si>
  <si>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</si>
  <si>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</si>
  <si>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</si>
  <si>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</si>
  <si>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</si>
  <si>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</si>
  <si>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</si>
  <si>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</si>
  <si>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</si>
  <si>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</si>
  <si>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</si>
  <si>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</si>
  <si>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</si>
  <si>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</si>
  <si>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</si>
  <si>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</si>
  <si>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</si>
  <si>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</si>
  <si>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</si>
  <si>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</si>
  <si>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</si>
  <si>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</si>
  <si>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</si>
  <si>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</si>
  <si>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</si>
  <si>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</si>
  <si>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</si>
  <si>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</si>
  <si>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</si>
  <si>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</si>
  <si>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</si>
  <si>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</si>
  <si>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</si>
  <si>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</si>
  <si>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</si>
  <si>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</si>
  <si>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</si>
  <si>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</si>
  <si>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</si>
  <si>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</si>
  <si>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</si>
  <si>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</si>
  <si>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</si>
  <si>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</si>
  <si>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</si>
  <si>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</si>
  <si>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</si>
  <si>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</si>
  <si>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</si>
  <si>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</si>
  <si>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</si>
  <si>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</si>
  <si>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</si>
  <si>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</si>
  <si>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</si>
  <si>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</si>
  <si>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</si>
  <si>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</si>
  <si>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</si>
  <si>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</si>
  <si>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</si>
  <si>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</si>
  <si>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</si>
  <si>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</si>
  <si>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</si>
  <si>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</si>
  <si>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</si>
  <si>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</si>
  <si>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</si>
  <si>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</si>
  <si>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</si>
  <si>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</si>
  <si>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</si>
  <si>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</si>
  <si>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</si>
  <si>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</si>
  <si>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</si>
  <si>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</si>
  <si>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</si>
  <si>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</si>
  <si>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</si>
  <si>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</si>
  <si>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</si>
  <si>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</si>
  <si>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</si>
  <si>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</si>
  <si>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</si>
  <si>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</si>
  <si>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</si>
  <si>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</si>
  <si>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</si>
  <si>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</si>
  <si>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</si>
  <si>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</si>
  <si>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</si>
  <si>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</si>
  <si>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</si>
  <si>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</si>
  <si>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</si>
  <si>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</si>
  <si>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</si>
  <si>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</si>
  <si>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</si>
  <si>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</si>
  <si>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</si>
  <si>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</si>
  <si>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</si>
  <si>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</si>
  <si>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</si>
  <si>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</si>
  <si>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</si>
  <si>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</si>
  <si>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</si>
  <si>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</si>
  <si>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</si>
  <si>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</si>
  <si>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</si>
  <si>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</si>
  <si>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</si>
  <si>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</si>
  <si>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</si>
  <si>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</si>
  <si>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</si>
  <si>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</si>
  <si>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</si>
  <si>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</si>
  <si>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</si>
  <si>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</si>
  <si>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</si>
  <si>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</si>
  <si>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</si>
  <si>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</si>
  <si>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</si>
  <si>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</si>
  <si>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</si>
  <si>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</si>
  <si>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</si>
  <si>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</si>
  <si>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</si>
  <si>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</si>
  <si>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</si>
  <si>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</si>
  <si>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</si>
  <si>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</si>
  <si>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</si>
  <si>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</si>
  <si>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</si>
  <si>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</si>
  <si>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</si>
  <si>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</si>
  <si>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</si>
  <si>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</si>
  <si>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</si>
  <si>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</si>
  <si>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</si>
  <si>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</si>
  <si>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</si>
  <si>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</si>
  <si>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</si>
  <si>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</si>
  <si>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</si>
  <si>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</si>
  <si>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</si>
  <si>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</si>
  <si>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</si>
  <si>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</si>
  <si>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</si>
  <si>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</si>
  <si>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</si>
  <si>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</si>
  <si>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</si>
  <si>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</si>
  <si>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</si>
  <si>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</si>
  <si>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</si>
  <si>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</si>
  <si>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</si>
  <si>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</si>
  <si>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</si>
  <si>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</si>
  <si>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</si>
  <si>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</si>
  <si>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</si>
  <si>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</si>
  <si>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</si>
  <si>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</si>
  <si>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</si>
  <si>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</si>
  <si>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</si>
  <si>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</si>
  <si>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</si>
  <si>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</si>
  <si>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</si>
  <si>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</si>
  <si>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</si>
  <si>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</si>
  <si>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</si>
  <si>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</si>
  <si>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</si>
  <si>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</si>
  <si>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</si>
  <si>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</si>
  <si>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</si>
  <si>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</si>
  <si>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</si>
  <si>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</si>
  <si>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</si>
  <si>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</si>
  <si>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</si>
  <si>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</si>
  <si>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</si>
  <si>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</si>
  <si>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</si>
  <si>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</si>
  <si>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</si>
  <si>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</si>
  <si>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</si>
  <si>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</si>
  <si>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</si>
  <si>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</si>
  <si>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</si>
  <si>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</si>
  <si>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</si>
  <si>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</si>
  <si>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</si>
  <si>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</si>
  <si>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</si>
  <si>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</si>
  <si>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</si>
  <si>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</si>
  <si>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</si>
  <si>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</si>
  <si>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</si>
  <si>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</si>
  <si>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</si>
  <si>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</si>
  <si>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</si>
  <si>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</si>
  <si>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</si>
  <si>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</si>
  <si>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</si>
  <si>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</si>
  <si>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</si>
  <si>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</si>
  <si>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</si>
  <si>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</si>
  <si>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</si>
  <si>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</si>
  <si>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</si>
  <si>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</si>
  <si>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</si>
  <si>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</si>
  <si>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</si>
  <si>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</si>
  <si>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</si>
  <si>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</si>
  <si>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</si>
  <si>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</si>
  <si>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</si>
  <si>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</si>
  <si>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</si>
  <si>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</si>
  <si>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</si>
  <si>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</si>
  <si>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</si>
  <si>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</si>
  <si>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</si>
  <si>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</si>
  <si>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</si>
  <si>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</si>
  <si>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</si>
  <si>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</si>
  <si>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</si>
  <si>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</si>
  <si>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</si>
  <si>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</si>
  <si>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</si>
  <si>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</si>
  <si>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</si>
  <si>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</si>
  <si>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</si>
  <si>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</si>
  <si>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</si>
  <si>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</si>
  <si>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</si>
  <si>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</si>
  <si>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</si>
  <si>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</si>
  <si>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</si>
  <si>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</si>
  <si>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</si>
  <si>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</si>
  <si>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</si>
  <si>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</si>
  <si>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</si>
  <si>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</si>
  <si>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</si>
  <si>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</si>
  <si>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</si>
  <si>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</si>
  <si>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</si>
  <si>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</si>
  <si>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</si>
  <si>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</si>
  <si>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</si>
  <si>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</si>
  <si>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</si>
  <si>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</si>
  <si>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</si>
  <si>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</si>
  <si>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</si>
  <si>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</si>
  <si>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</si>
  <si>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</si>
  <si>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</si>
  <si>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</si>
  <si>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</si>
  <si>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</si>
  <si>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</si>
  <si>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</si>
  <si>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</si>
  <si>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</si>
  <si>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</si>
  <si>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</si>
  <si>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</si>
  <si>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</si>
  <si>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</si>
  <si>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</si>
  <si>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</si>
  <si>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</si>
  <si>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</si>
  <si>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</si>
  <si>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</si>
  <si>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</si>
  <si>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</si>
  <si>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</si>
  <si>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</si>
  <si>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</si>
  <si>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</si>
  <si>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</si>
  <si>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</si>
  <si>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</si>
  <si>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</si>
  <si>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</si>
  <si>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</si>
  <si>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</si>
  <si>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</si>
  <si>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</si>
  <si>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</si>
  <si>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</si>
  <si>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</si>
  <si>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</si>
  <si>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</si>
  <si>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</si>
  <si>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</si>
  <si>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</si>
  <si>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</si>
  <si>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</si>
  <si>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</si>
  <si>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</si>
  <si>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</si>
  <si>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</si>
  <si>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</si>
  <si>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</si>
  <si>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</si>
  <si>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</si>
  <si>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</si>
  <si>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</si>
  <si>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</si>
  <si>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</si>
  <si>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</si>
  <si>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</si>
  <si>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</si>
  <si>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</si>
  <si>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</si>
  <si>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</si>
  <si>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</si>
  <si>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</si>
  <si>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</si>
  <si>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</si>
  <si>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</si>
  <si>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</si>
  <si>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</si>
  <si>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</si>
  <si>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</si>
  <si>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</si>
  <si>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</si>
  <si>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</si>
  <si>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</si>
  <si>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</si>
  <si>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</si>
  <si>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</si>
  <si>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</si>
  <si>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</si>
  <si>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</si>
  <si>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</si>
  <si>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</si>
  <si>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</si>
  <si>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</si>
  <si>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</si>
  <si>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</si>
  <si>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</si>
  <si>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</si>
  <si>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</si>
  <si>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</si>
  <si>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</si>
  <si>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</si>
  <si>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</si>
  <si>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</si>
  <si>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</si>
  <si>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</si>
  <si>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</si>
  <si>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</si>
  <si>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</si>
  <si>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</si>
  <si>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</si>
  <si>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</si>
  <si>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</si>
  <si>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</si>
  <si>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</si>
  <si>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</si>
  <si>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</si>
  <si>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</si>
  <si>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</si>
  <si>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</si>
  <si>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</si>
  <si>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</si>
  <si>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</si>
  <si>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</si>
  <si>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</si>
  <si>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</si>
  <si>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</si>
  <si>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</si>
  <si>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</si>
  <si>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</si>
  <si>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</si>
  <si>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</si>
  <si>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</si>
  <si>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</si>
  <si>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</si>
  <si>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</si>
  <si>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</si>
  <si>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</si>
  <si>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</si>
  <si>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</si>
  <si>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</si>
  <si>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</si>
  <si>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</si>
  <si>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</si>
  <si>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</si>
  <si>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</si>
  <si>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</si>
  <si>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</si>
  <si>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</si>
  <si>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</si>
  <si>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</si>
  <si>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</si>
  <si>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</si>
  <si>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</si>
  <si>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</si>
  <si>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</si>
  <si>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</si>
  <si>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</si>
  <si>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</si>
  <si>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</si>
  <si>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</si>
  <si>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</si>
  <si>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</si>
  <si>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</si>
  <si>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</si>
  <si>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</si>
  <si>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</si>
  <si>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</si>
  <si>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</si>
  <si>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</si>
  <si>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</si>
  <si>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</si>
  <si>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</si>
  <si>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</si>
  <si>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</si>
  <si>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</si>
  <si>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</si>
  <si>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</si>
  <si>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</si>
  <si>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</si>
  <si>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</si>
  <si>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</si>
  <si>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</si>
  <si>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</si>
  <si>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</si>
  <si>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</si>
  <si>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</si>
  <si>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</si>
  <si>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</si>
  <si>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</si>
  <si>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</si>
  <si>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</si>
  <si>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</si>
  <si>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</si>
  <si>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</si>
  <si>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</si>
  <si>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</si>
  <si>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</si>
  <si>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</si>
  <si>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</si>
  <si>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</si>
  <si>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</si>
  <si>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</si>
  <si>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</si>
  <si>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</si>
  <si>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</si>
  <si>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</si>
  <si>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</si>
  <si>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</si>
  <si>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</si>
  <si>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</si>
  <si>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</si>
  <si>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</si>
  <si>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</si>
  <si>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</si>
  <si>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</si>
  <si>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</si>
  <si>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</si>
  <si>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</si>
  <si>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</si>
  <si>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</si>
  <si>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</si>
  <si>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</si>
  <si>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</si>
  <si>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</si>
  <si>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</si>
  <si>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</si>
  <si>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</si>
  <si>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</si>
  <si>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</si>
  <si>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</si>
  <si>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</si>
  <si>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</si>
  <si>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</si>
  <si>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</si>
  <si>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</si>
  <si>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</si>
  <si>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</si>
  <si>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</si>
  <si>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</si>
  <si>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</si>
  <si>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</si>
  <si>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</si>
  <si>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</si>
  <si>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</si>
  <si>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</si>
  <si>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</si>
  <si>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</si>
  <si>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</si>
  <si>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</si>
  <si>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</si>
  <si>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</si>
  <si>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</si>
  <si>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</si>
  <si>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</si>
  <si>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</si>
  <si>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</si>
  <si>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</si>
  <si>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</si>
  <si>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</si>
  <si>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</si>
  <si>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</si>
  <si>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</si>
  <si>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</si>
  <si>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</si>
  <si>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</si>
  <si>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</si>
  <si>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</si>
  <si>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</si>
  <si>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</si>
  <si>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</si>
  <si>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</si>
  <si>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</si>
  <si>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</si>
  <si>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</si>
  <si>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</si>
  <si>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</si>
  <si>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</si>
  <si>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</si>
  <si>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</si>
  <si>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</si>
  <si>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</si>
  <si>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</si>
  <si>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</si>
  <si>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</si>
  <si>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</si>
  <si>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</si>
  <si>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</si>
  <si>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</si>
  <si>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</si>
  <si>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</si>
  <si>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</si>
  <si>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</si>
  <si>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</si>
  <si>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</si>
  <si>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</si>
  <si>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</si>
  <si>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</si>
  <si>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</si>
  <si>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</si>
  <si>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</si>
  <si>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</si>
  <si>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</si>
  <si>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</si>
  <si>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</si>
  <si>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</si>
  <si>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</si>
  <si>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</si>
  <si>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</si>
  <si>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</si>
  <si>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</si>
  <si>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</si>
  <si>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</si>
  <si>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</si>
  <si>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</si>
  <si>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</si>
  <si>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</si>
  <si>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</si>
  <si>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</si>
  <si>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</si>
  <si>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</si>
  <si>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</si>
  <si>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</si>
  <si>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</si>
  <si>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</si>
  <si>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</si>
  <si>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</si>
  <si>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</si>
  <si>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</si>
  <si>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</si>
  <si>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</si>
  <si>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</si>
  <si>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</si>
  <si>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</si>
  <si>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</si>
  <si>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</si>
  <si>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</si>
  <si>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</si>
  <si>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</si>
  <si>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</si>
  <si>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</si>
  <si>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</si>
  <si>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</si>
  <si>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</si>
  <si>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</si>
  <si>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</si>
  <si>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</si>
  <si>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</si>
  <si>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</si>
  <si>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</si>
  <si>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</si>
  <si>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</si>
  <si>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</si>
  <si>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</si>
  <si>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</si>
  <si>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</si>
  <si>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</si>
  <si>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</si>
  <si>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</si>
  <si>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</si>
  <si>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</si>
  <si>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</si>
  <si>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</si>
  <si>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</si>
  <si>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</si>
  <si>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</si>
  <si>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</si>
  <si>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</si>
  <si>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</si>
  <si>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</si>
  <si>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</si>
  <si>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</si>
  <si>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</si>
  <si>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</si>
  <si>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</si>
  <si>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</si>
  <si>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</si>
  <si>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</si>
  <si>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</si>
  <si>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</si>
  <si>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</si>
  <si>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</si>
  <si>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</si>
  <si>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</si>
  <si>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</si>
  <si>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</si>
  <si>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</si>
  <si>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</si>
  <si>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</si>
  <si>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</si>
  <si>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</si>
  <si>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</si>
  <si>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</si>
  <si>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</si>
  <si>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</si>
  <si>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</si>
  <si>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</si>
  <si>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</si>
  <si>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</si>
  <si>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</si>
  <si>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</si>
  <si>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</si>
  <si>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</si>
  <si>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</si>
  <si>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</si>
  <si>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</si>
  <si>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</si>
  <si>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</si>
  <si>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</si>
  <si>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</si>
  <si>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</si>
  <si>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</si>
  <si>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</si>
  <si>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</si>
  <si>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</si>
  <si>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</si>
  <si>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</si>
  <si>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</si>
  <si>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</si>
  <si>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</si>
  <si>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</si>
  <si>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</si>
  <si>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</si>
  <si>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</si>
  <si>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</si>
  <si>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</si>
  <si>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</si>
  <si>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</si>
  <si>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</si>
  <si>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</si>
  <si>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</si>
  <si>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</si>
  <si>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</si>
  <si>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</si>
  <si>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</si>
  <si>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</si>
  <si>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</si>
  <si>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</si>
  <si>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</si>
  <si>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</si>
  <si>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</si>
  <si>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</si>
  <si>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</si>
  <si>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</si>
  <si>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</si>
  <si>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</si>
  <si>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</si>
  <si>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</si>
  <si>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</si>
  <si>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</si>
  <si>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</si>
  <si>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</si>
  <si>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</si>
  <si>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</si>
  <si>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</si>
  <si>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</si>
  <si>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</si>
  <si>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</si>
  <si>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</si>
  <si>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</si>
  <si>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</si>
  <si>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</si>
  <si>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</si>
  <si>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</si>
  <si>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</si>
  <si>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</si>
  <si>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</si>
  <si>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</si>
  <si>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</si>
  <si>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</si>
  <si>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</si>
  <si>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</si>
  <si>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</si>
  <si>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</si>
  <si>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</si>
  <si>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</si>
  <si>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</si>
  <si>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</si>
  <si>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</si>
  <si>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</si>
  <si>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</si>
  <si>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</si>
  <si>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</si>
  <si>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</si>
  <si>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</si>
  <si>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</si>
  <si>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</si>
  <si>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</si>
  <si>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</si>
  <si>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</si>
  <si>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</si>
  <si>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</si>
  <si>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</si>
  <si>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</si>
  <si>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</si>
  <si>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</si>
  <si>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</si>
  <si>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</si>
  <si>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</si>
  <si>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</si>
  <si>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</si>
  <si>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</si>
  <si>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</si>
  <si>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</si>
  <si>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</si>
  <si>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</si>
  <si>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</si>
  <si>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</si>
  <si>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</si>
  <si>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</si>
  <si>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</si>
  <si>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</si>
  <si>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</si>
  <si>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</si>
  <si>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</si>
  <si>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</si>
  <si>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</si>
  <si>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</si>
  <si>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</si>
  <si>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</si>
  <si>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</si>
  <si>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</si>
  <si>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</si>
  <si>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</si>
  <si>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</si>
  <si>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</si>
  <si>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</si>
  <si>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</si>
  <si>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</si>
  <si>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</si>
  <si>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</si>
  <si>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</si>
  <si>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</si>
  <si>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</si>
  <si>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</si>
  <si>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</si>
  <si>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</si>
  <si>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</si>
  <si>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</si>
  <si>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</si>
  <si>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</si>
  <si>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</si>
  <si>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</si>
  <si>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</si>
  <si>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</si>
  <si>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</si>
  <si>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</si>
  <si>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</si>
  <si>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</si>
  <si>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</si>
  <si>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</si>
  <si>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</si>
  <si>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</si>
  <si>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</si>
  <si>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</si>
  <si>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</si>
  <si>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</si>
  <si>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</si>
  <si>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</si>
  <si>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</si>
  <si>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</si>
  <si>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</si>
  <si>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</si>
  <si>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</si>
  <si>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</si>
  <si>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</si>
  <si>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</si>
  <si>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</si>
  <si>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</si>
  <si>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</si>
  <si>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</si>
  <si>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</si>
  <si>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</si>
  <si>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</si>
  <si>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</si>
  <si>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</si>
  <si>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</si>
  <si>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</si>
  <si>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</si>
  <si>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</si>
  <si>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</si>
  <si>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</si>
  <si>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</si>
  <si>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</si>
  <si>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</si>
  <si>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</si>
  <si>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</si>
  <si>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</si>
  <si>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</si>
  <si>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</si>
  <si>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</si>
  <si>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</si>
  <si>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</si>
  <si>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</si>
  <si>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</si>
  <si>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</si>
  <si>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</si>
  <si>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</si>
  <si>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</si>
  <si>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</si>
  <si>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</si>
  <si>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</si>
  <si>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</si>
  <si>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</si>
  <si>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</si>
  <si>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</si>
  <si>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</si>
  <si>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</si>
  <si>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</si>
  <si>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</si>
  <si>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</si>
  <si>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</si>
  <si>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</si>
  <si>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</si>
  <si>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</si>
  <si>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</si>
  <si>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</si>
  <si>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</si>
  <si>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</si>
  <si>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</si>
  <si>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</si>
  <si>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</si>
  <si>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</si>
  <si>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</si>
  <si>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</si>
  <si>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</si>
  <si>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</si>
  <si>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</si>
  <si>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</si>
  <si>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</si>
  <si>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</si>
  <si>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</si>
  <si>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</si>
  <si>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</si>
  <si>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</si>
  <si>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</si>
  <si>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</si>
  <si>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</si>
  <si>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</si>
  <si>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</si>
  <si>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</si>
  <si>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</si>
  <si>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</si>
  <si>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</si>
  <si>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</si>
  <si>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</si>
  <si>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</si>
  <si>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</si>
  <si>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</si>
  <si>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</si>
  <si>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</si>
  <si>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</si>
  <si>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</si>
  <si>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</si>
  <si>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</si>
  <si>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</si>
  <si>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</si>
  <si>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</si>
  <si>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</si>
  <si>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</si>
  <si>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</si>
  <si>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</si>
  <si>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</si>
  <si>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</si>
  <si>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</si>
  <si>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</si>
  <si>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</si>
  <si>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</si>
  <si>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</si>
  <si>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</si>
  <si>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</si>
  <si>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</si>
  <si>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</si>
  <si>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</si>
  <si>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</si>
  <si>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</si>
  <si>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</si>
  <si>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</si>
  <si>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</si>
  <si>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</si>
  <si>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</si>
  <si>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</si>
  <si>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</si>
  <si>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</si>
  <si>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</si>
  <si>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</si>
  <si>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</si>
  <si>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</si>
  <si>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</si>
  <si>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</si>
  <si>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</si>
  <si>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</si>
  <si>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</si>
  <si>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</si>
  <si>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</si>
  <si>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</si>
  <si>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</si>
  <si>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</si>
  <si>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</si>
  <si>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</si>
  <si>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</si>
  <si>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</si>
  <si>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</si>
  <si>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</si>
  <si>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</si>
  <si>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</si>
  <si>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</si>
  <si>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</si>
  <si>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</si>
  <si>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</si>
  <si>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</si>
  <si>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</si>
  <si>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</si>
  <si>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</si>
  <si>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</si>
  <si>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</si>
  <si>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</si>
  <si>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</si>
  <si>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</si>
  <si>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</si>
  <si>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</si>
  <si>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</si>
  <si>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</si>
  <si>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</si>
  <si>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</si>
  <si>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</si>
  <si>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</si>
  <si>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</si>
  <si>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</si>
  <si>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</si>
  <si>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</si>
  <si>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</si>
  <si>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</si>
  <si>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</si>
  <si>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</si>
  <si>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</si>
  <si>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</si>
  <si>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</si>
  <si>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</si>
  <si>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</si>
  <si>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</si>
  <si>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</si>
  <si>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</si>
  <si>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</si>
  <si>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</si>
  <si>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</si>
  <si>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</si>
  <si>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</si>
  <si>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</si>
  <si>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</si>
  <si>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</si>
  <si>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</si>
  <si>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</si>
  <si>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</si>
  <si>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</si>
  <si>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</si>
  <si>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</si>
  <si>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</si>
  <si>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</si>
  <si>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</si>
  <si>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</si>
  <si>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</si>
  <si>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</si>
  <si>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</si>
  <si>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</si>
  <si>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</si>
  <si>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</si>
  <si>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</si>
  <si>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</si>
  <si>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</si>
  <si>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</si>
  <si>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</si>
  <si>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</si>
  <si>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</si>
  <si>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</si>
  <si>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</si>
  <si>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</si>
  <si>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</si>
  <si>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</si>
  <si>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</si>
  <si>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</si>
  <si>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</si>
  <si>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</si>
  <si>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</si>
  <si>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</si>
  <si>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</si>
  <si>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</si>
  <si>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</si>
  <si>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</si>
  <si>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</si>
  <si>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</si>
  <si>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</si>
  <si>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</si>
  <si>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</si>
  <si>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</si>
  <si>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</si>
  <si>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</si>
  <si>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</si>
  <si>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</si>
  <si>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</si>
  <si>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</si>
  <si>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</si>
  <si>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</si>
  <si>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</si>
  <si>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</si>
  <si>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</si>
  <si>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</si>
  <si>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</si>
  <si>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</si>
  <si>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</si>
  <si>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</si>
  <si>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</si>
  <si>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</si>
  <si>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</si>
  <si>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</si>
  <si>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</si>
  <si>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</si>
  <si>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</si>
  <si>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</si>
  <si>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</si>
  <si>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</si>
  <si>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</si>
  <si>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</si>
  <si>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</si>
  <si>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</si>
  <si>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</si>
  <si>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</si>
  <si>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</si>
  <si>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</si>
  <si>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</si>
  <si>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</si>
  <si>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</si>
  <si>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</si>
  <si>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</si>
  <si>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</si>
  <si>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</si>
  <si>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</si>
  <si>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</si>
  <si>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</si>
  <si>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</si>
  <si>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</si>
  <si>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</si>
  <si>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</si>
  <si>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</si>
  <si>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</si>
  <si>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</si>
  <si>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</si>
  <si>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</si>
  <si>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</si>
  <si>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</si>
  <si>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</si>
  <si>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</si>
  <si>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</si>
  <si>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</si>
  <si>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</si>
  <si>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</si>
  <si>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</si>
  <si>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</si>
  <si>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</si>
  <si>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</si>
  <si>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</si>
  <si>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</si>
  <si>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</si>
  <si>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</si>
  <si>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</si>
  <si>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</si>
  <si>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</si>
  <si>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</si>
  <si>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</si>
  <si>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</si>
  <si>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</si>
  <si>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</si>
  <si>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</si>
  <si>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</si>
  <si>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</si>
  <si>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</si>
  <si>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</si>
  <si>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</si>
  <si>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</si>
  <si>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</si>
  <si>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</si>
  <si>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</si>
  <si>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</si>
  <si>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</si>
  <si>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</si>
  <si>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</si>
  <si>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</si>
  <si>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</si>
  <si>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</si>
  <si>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</si>
  <si>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</si>
  <si>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</si>
  <si>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</si>
  <si>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</si>
  <si>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</si>
  <si>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</si>
  <si>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</si>
  <si>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</si>
  <si>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</si>
  <si>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</si>
  <si>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</si>
  <si>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</si>
  <si>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</si>
  <si>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</si>
  <si>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</si>
  <si>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</si>
  <si>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</si>
  <si>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</si>
  <si>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</si>
  <si>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</si>
  <si>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</si>
  <si>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</si>
  <si>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</si>
  <si>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</si>
  <si>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</si>
  <si>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</si>
  <si>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</si>
  <si>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</si>
  <si>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</si>
  <si>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</si>
  <si>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</si>
  <si>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</si>
  <si>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</si>
  <si>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</si>
  <si>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</si>
  <si>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</si>
  <si>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</si>
  <si>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</si>
  <si>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</si>
  <si>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</si>
  <si>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</si>
  <si>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</si>
  <si>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</si>
  <si>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</si>
  <si>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</si>
  <si>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</si>
  <si>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</si>
  <si>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</si>
  <si>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</si>
  <si>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</si>
  <si>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</si>
  <si>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</si>
  <si>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</si>
  <si>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</si>
  <si>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</si>
  <si>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</si>
  <si>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</si>
  <si>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</si>
  <si>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</si>
  <si>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</si>
  <si>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</si>
  <si>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</si>
  <si>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</si>
  <si>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</si>
  <si>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</si>
  <si>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</si>
  <si>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</si>
  <si>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</si>
  <si>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</si>
  <si>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</si>
  <si>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</si>
  <si>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</si>
  <si>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</si>
  <si>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</si>
  <si>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</si>
  <si>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</si>
  <si>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</si>
  <si>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</si>
  <si>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</si>
  <si>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</si>
  <si>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</si>
  <si>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</si>
  <si>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</si>
  <si>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</si>
  <si>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</si>
  <si>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</si>
  <si>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</si>
  <si>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</si>
  <si>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</si>
  <si>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</si>
  <si>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</si>
  <si>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</si>
  <si>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</si>
  <si>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</si>
  <si>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</si>
  <si>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</si>
  <si>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</si>
  <si>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</si>
  <si>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</si>
  <si>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</si>
  <si>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</si>
  <si>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</si>
  <si>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</si>
  <si>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</si>
  <si>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</si>
  <si>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</si>
  <si>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</si>
  <si>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</si>
  <si>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</si>
  <si>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</si>
  <si>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</si>
  <si>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</si>
  <si>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</si>
  <si>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</si>
  <si>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</si>
  <si>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</si>
  <si>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</si>
  <si>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</si>
  <si>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</si>
  <si>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</si>
  <si>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</si>
  <si>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</si>
  <si>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</si>
  <si>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</si>
  <si>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</si>
  <si>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</si>
  <si>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</si>
  <si>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</si>
  <si>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</si>
  <si>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</si>
  <si>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</si>
  <si>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</si>
  <si>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</si>
  <si>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</si>
  <si>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</si>
  <si>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</si>
  <si>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</si>
  <si>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</si>
  <si>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</si>
  <si>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</si>
  <si>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</si>
  <si>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</si>
  <si>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</si>
  <si>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</si>
  <si>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</si>
  <si>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</si>
  <si>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</si>
  <si>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</si>
  <si>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</si>
  <si>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</si>
  <si>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</si>
  <si>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</si>
  <si>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</si>
  <si>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</si>
  <si>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</si>
  <si>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</si>
  <si>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</si>
  <si>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</si>
  <si>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</si>
  <si>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</si>
  <si>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</si>
  <si>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</si>
  <si>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</si>
  <si>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</si>
  <si>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</si>
  <si>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</si>
  <si>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</si>
  <si>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</si>
  <si>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</si>
  <si>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</si>
  <si>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</si>
  <si>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</si>
  <si>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</si>
  <si>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</si>
  <si>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</si>
  <si>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</si>
  <si>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</si>
  <si>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</si>
  <si>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</si>
  <si>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</si>
  <si>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</si>
  <si>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</si>
  <si>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</si>
  <si>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</si>
  <si>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</si>
  <si>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</si>
  <si>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</si>
  <si>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</si>
  <si>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</si>
  <si>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</si>
  <si>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</si>
  <si>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</si>
  <si>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</si>
  <si>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</si>
  <si>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</si>
  <si>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</si>
  <si>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</si>
  <si>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</si>
  <si>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</si>
  <si>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</si>
  <si>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</si>
  <si>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</si>
  <si>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</si>
  <si>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</si>
  <si>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</si>
  <si>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</si>
  <si>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</si>
  <si>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</si>
  <si>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</si>
  <si>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</si>
  <si>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</si>
  <si>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</si>
  <si>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</si>
  <si>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</si>
  <si>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</si>
  <si>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</si>
  <si>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</si>
  <si>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</si>
  <si>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</si>
  <si>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</si>
  <si>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</si>
  <si>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</si>
  <si>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</si>
  <si>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</si>
  <si>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</si>
  <si>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</si>
  <si>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</si>
  <si>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</si>
  <si>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</si>
  <si>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</si>
  <si>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</si>
  <si>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</si>
  <si>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</si>
  <si>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</si>
  <si>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</si>
  <si>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</si>
  <si>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</si>
  <si>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</si>
  <si>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</si>
  <si>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</si>
  <si>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</si>
  <si>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</si>
  <si>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</si>
  <si>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</si>
  <si>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</si>
  <si>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</si>
  <si>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</si>
  <si>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</si>
  <si>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</si>
  <si>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</si>
  <si>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</si>
  <si>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</si>
  <si>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</si>
  <si>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</si>
  <si>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</si>
  <si>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</si>
  <si>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</si>
  <si>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</si>
  <si>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</si>
  <si>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</si>
  <si>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</si>
  <si>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</si>
  <si>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</si>
  <si>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</si>
  <si>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</si>
  <si>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</si>
  <si>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</si>
  <si>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</si>
  <si>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</si>
  <si>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</si>
  <si>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</si>
  <si>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</si>
  <si>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</si>
  <si>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</si>
  <si>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</si>
  <si>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</si>
  <si>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</si>
  <si>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</si>
  <si>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</si>
  <si>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</si>
  <si>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</si>
  <si>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</si>
  <si>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</si>
  <si>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</si>
  <si>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</si>
  <si>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</si>
  <si>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</si>
  <si>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</si>
  <si>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</si>
  <si>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</si>
  <si>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</si>
  <si>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</si>
  <si>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</si>
  <si>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</si>
  <si>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</si>
  <si>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</si>
  <si>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</si>
  <si>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</si>
  <si>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</si>
  <si>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</si>
  <si>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</si>
  <si>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</si>
  <si>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</si>
  <si>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</si>
  <si>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</si>
  <si>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</si>
  <si>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</si>
  <si>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</si>
  <si>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</si>
  <si>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</si>
  <si>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</si>
  <si>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</si>
  <si>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</si>
  <si>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</si>
  <si>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</si>
  <si>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</si>
  <si>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</si>
  <si>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</si>
  <si>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</si>
  <si>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</si>
  <si>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</si>
  <si>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</si>
  <si>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</si>
  <si>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</si>
  <si>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</si>
  <si>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</si>
  <si>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</si>
  <si>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</si>
  <si>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</si>
  <si>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</si>
  <si>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</si>
  <si>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</si>
  <si>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</si>
  <si>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</si>
  <si>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</si>
  <si>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</si>
  <si>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</si>
  <si>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</si>
  <si>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</si>
  <si>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</si>
  <si>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</si>
  <si>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</si>
  <si>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</si>
  <si>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</si>
  <si>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</si>
  <si>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</si>
  <si>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</si>
  <si>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</si>
  <si>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</si>
  <si>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</si>
  <si>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</si>
  <si>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</si>
  <si>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</si>
  <si>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</si>
  <si>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</si>
  <si>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</si>
  <si>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</si>
  <si>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</si>
  <si>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</si>
  <si>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</si>
  <si>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</si>
  <si>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</si>
  <si>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</si>
  <si>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</si>
  <si>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</si>
  <si>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</si>
  <si>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</si>
  <si>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</si>
  <si>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</si>
  <si>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</si>
  <si>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</si>
  <si>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</si>
  <si>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</si>
  <si>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</si>
  <si>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</si>
  <si>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</si>
  <si>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</si>
  <si>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</si>
  <si>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</si>
  <si>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</si>
  <si>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</si>
  <si>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</si>
  <si>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</si>
  <si>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</si>
  <si>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</si>
  <si>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</si>
  <si>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</si>
  <si>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</si>
  <si>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</si>
  <si>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</si>
  <si>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</si>
  <si>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</si>
  <si>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</si>
  <si>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</si>
  <si>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</si>
  <si>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</si>
  <si>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</si>
  <si>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</si>
  <si>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</si>
  <si>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</si>
  <si>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</si>
  <si>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</si>
  <si>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</si>
  <si>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</si>
  <si>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</si>
  <si>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</si>
  <si>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</si>
  <si>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</si>
  <si>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</si>
  <si>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</si>
  <si>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</si>
  <si>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</si>
  <si>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</si>
  <si>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</si>
  <si>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</si>
  <si>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</si>
  <si>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</si>
  <si>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</si>
  <si>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</si>
  <si>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</si>
  <si>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</si>
  <si>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</si>
  <si>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</si>
  <si>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</si>
  <si>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</si>
  <si>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</si>
  <si>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</si>
  <si>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</si>
  <si>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</si>
  <si>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</si>
  <si>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</si>
  <si>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</si>
  <si>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</si>
  <si>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</si>
  <si>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</si>
  <si>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</si>
  <si>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</si>
  <si>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</si>
  <si>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</si>
  <si>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</si>
  <si>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</si>
  <si>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</si>
  <si>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</si>
  <si>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</si>
  <si>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</si>
  <si>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</si>
  <si>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</si>
  <si>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</si>
  <si>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</si>
  <si>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</si>
  <si>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</si>
  <si>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</si>
  <si>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</si>
  <si>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</si>
  <si>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</si>
  <si>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</si>
  <si>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</si>
  <si>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</si>
  <si>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</si>
  <si>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</si>
  <si>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</si>
  <si>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</si>
  <si>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</si>
  <si>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</si>
  <si>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</si>
  <si>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</si>
  <si>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</si>
  <si>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</si>
  <si>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</si>
  <si>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</si>
  <si>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</si>
  <si>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</si>
  <si>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</si>
  <si>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</si>
  <si>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</si>
  <si>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</si>
  <si>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</si>
  <si>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</si>
  <si>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</si>
  <si>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</si>
  <si>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</si>
  <si>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</si>
  <si>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</si>
  <si>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</si>
  <si>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</si>
  <si>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</si>
  <si>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</si>
  <si>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</si>
  <si>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</si>
  <si>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</si>
  <si>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</si>
  <si>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</si>
  <si>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</si>
  <si>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</si>
  <si>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</si>
  <si>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</si>
  <si>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</si>
  <si>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</si>
  <si>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</si>
  <si>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</si>
  <si>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</si>
  <si>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</si>
  <si>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</si>
  <si>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</si>
  <si>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</si>
  <si>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</si>
  <si>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</si>
  <si>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</si>
  <si>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</si>
  <si>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</si>
  <si>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</si>
  <si>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</si>
  <si>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</si>
  <si>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</si>
  <si>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</si>
  <si>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</si>
  <si>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</si>
  <si>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</si>
  <si>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</si>
  <si>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</si>
  <si>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</si>
  <si>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</si>
  <si>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</si>
  <si>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</si>
  <si>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</si>
  <si>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</si>
  <si>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</si>
  <si>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</si>
  <si>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</si>
  <si>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</si>
  <si>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</si>
  <si>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</si>
  <si>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</si>
  <si>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</si>
  <si>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</si>
  <si>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</si>
  <si>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</si>
  <si>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</si>
  <si>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</si>
  <si>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</si>
  <si>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</si>
  <si>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</si>
  <si>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</si>
  <si>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</si>
  <si>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</si>
  <si>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</si>
  <si>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</si>
  <si>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</si>
  <si>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</si>
  <si>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</si>
  <si>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</si>
  <si>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</si>
  <si>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</si>
  <si>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</si>
  <si>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</si>
  <si>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</si>
  <si>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</si>
  <si>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</si>
  <si>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</si>
  <si>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</si>
  <si>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</si>
  <si>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</si>
  <si>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</si>
  <si>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</si>
  <si>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</si>
  <si>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</si>
  <si>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</si>
  <si>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</si>
  <si>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</si>
  <si>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</si>
  <si>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</si>
  <si>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</si>
  <si>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</si>
  <si>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</si>
  <si>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</si>
  <si>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</si>
  <si>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</si>
  <si>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</si>
  <si>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</si>
  <si>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</si>
  <si>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</si>
  <si>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</si>
  <si>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</si>
  <si>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</si>
  <si>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</si>
  <si>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</si>
  <si>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</si>
  <si>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</si>
  <si>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</si>
  <si>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</si>
  <si>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</si>
  <si>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</si>
  <si>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</si>
  <si>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</si>
  <si>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</si>
  <si>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</si>
  <si>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</si>
  <si>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</si>
  <si>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</si>
  <si>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</si>
  <si>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</si>
  <si>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</si>
  <si>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</si>
  <si>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</si>
  <si>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</si>
  <si>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</si>
  <si>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</si>
  <si>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</si>
  <si>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</si>
  <si>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</si>
  <si>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</si>
  <si>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</si>
  <si>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</si>
  <si>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</si>
  <si>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</si>
  <si>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</si>
  <si>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</si>
  <si>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</si>
  <si>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</si>
  <si>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</si>
  <si>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</si>
  <si>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</si>
  <si>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</si>
  <si>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</si>
  <si>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</si>
  <si>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</si>
  <si>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</si>
  <si>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</si>
  <si>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</si>
  <si>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</si>
  <si>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</si>
  <si>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</si>
  <si>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</si>
  <si>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</si>
  <si>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</si>
  <si>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</si>
  <si>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</si>
  <si>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</si>
  <si>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</si>
  <si>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</si>
  <si>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</si>
  <si>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</si>
  <si>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</si>
  <si>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</si>
  <si>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</si>
  <si>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</si>
  <si>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</si>
  <si>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</si>
  <si>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</si>
  <si>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</si>
  <si>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</si>
  <si>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</si>
  <si>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</si>
  <si>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</si>
  <si>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</si>
  <si>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</si>
  <si>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</si>
  <si>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</si>
  <si>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</si>
  <si>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</si>
  <si>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</si>
  <si>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</si>
  <si>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</si>
  <si>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</si>
  <si>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</si>
  <si>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</si>
  <si>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</si>
  <si>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</si>
  <si>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</si>
  <si>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</si>
  <si>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</si>
  <si>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</si>
  <si>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</si>
  <si>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</si>
  <si>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</si>
  <si>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</si>
  <si>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</si>
  <si>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</si>
  <si>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</si>
  <si>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</si>
  <si>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</si>
  <si>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</si>
  <si>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</si>
  <si>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</si>
  <si>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</si>
  <si>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</si>
  <si>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</si>
  <si>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</si>
  <si>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</si>
  <si>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</si>
  <si>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</si>
  <si>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</si>
  <si>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</si>
  <si>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</si>
  <si>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</si>
  <si>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</si>
  <si>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</si>
  <si>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</si>
  <si>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</si>
  <si>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</si>
  <si>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</si>
  <si>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</si>
  <si>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</si>
  <si>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</si>
  <si>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</si>
  <si>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</si>
  <si>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</si>
  <si>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</si>
  <si>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</si>
  <si>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</si>
  <si>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</si>
  <si>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</si>
  <si>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</si>
  <si>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</si>
  <si>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</si>
  <si>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</si>
  <si>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</si>
  <si>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</si>
  <si>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</si>
  <si>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</si>
  <si>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</si>
  <si>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</si>
  <si>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</si>
  <si>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</si>
  <si>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</si>
  <si>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</si>
  <si>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</si>
  <si>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</si>
  <si>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</si>
  <si>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</si>
  <si>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</si>
  <si>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</si>
  <si>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</si>
  <si>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</si>
  <si>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</si>
  <si>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</si>
  <si>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</si>
  <si>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</si>
  <si>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</si>
  <si>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</si>
  <si>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</si>
  <si>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</si>
  <si>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</si>
  <si>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</si>
  <si>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</si>
  <si>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</si>
  <si>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</si>
  <si>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</si>
  <si>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</si>
  <si>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</si>
  <si>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</si>
  <si>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</si>
  <si>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</si>
  <si>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</si>
  <si>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</si>
  <si>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</si>
  <si>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</si>
  <si>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</si>
  <si>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</si>
  <si>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</si>
  <si>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</si>
  <si>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</si>
  <si>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</si>
  <si>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</si>
  <si>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</si>
  <si>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</si>
  <si>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</si>
  <si>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</si>
  <si>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</si>
  <si>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</si>
  <si>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</si>
  <si>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</si>
  <si>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</si>
  <si>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</si>
  <si>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</si>
  <si>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</si>
  <si>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</si>
  <si>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</si>
  <si>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</si>
  <si>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</si>
  <si>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</si>
  <si>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</si>
  <si>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</si>
  <si>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</si>
  <si>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</si>
  <si>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</si>
  <si>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</si>
  <si>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</si>
  <si>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</si>
  <si>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</si>
  <si>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</si>
  <si>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</si>
  <si>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</si>
  <si>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</si>
  <si>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</si>
  <si>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</si>
  <si>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</si>
  <si>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</si>
  <si>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</si>
  <si>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</si>
  <si>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</si>
  <si>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</si>
  <si>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</si>
  <si>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</si>
  <si>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</si>
  <si>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</si>
  <si>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</si>
  <si>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</si>
  <si>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</si>
  <si>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</si>
  <si>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</si>
  <si>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</si>
  <si>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</si>
  <si>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</si>
  <si>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</si>
  <si>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</si>
  <si>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</si>
  <si>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</si>
  <si>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</si>
  <si>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</si>
  <si>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</si>
  <si>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</si>
  <si>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</si>
  <si>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</si>
  <si>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</si>
  <si>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</si>
  <si>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</si>
  <si>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</si>
  <si>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</si>
  <si>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</si>
  <si>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</si>
  <si>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</si>
  <si>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</si>
  <si>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</si>
  <si>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</si>
  <si>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</si>
  <si>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</si>
  <si>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</si>
  <si>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</si>
  <si>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</si>
  <si>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</si>
  <si>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</si>
  <si>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</si>
  <si>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</si>
  <si>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</si>
  <si>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</si>
  <si>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</si>
  <si>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</si>
  <si>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</si>
  <si>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</si>
  <si>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</si>
  <si>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</si>
  <si>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</si>
  <si>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</si>
  <si>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</si>
  <si>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</si>
  <si>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</si>
  <si>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</si>
  <si>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</si>
  <si>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</si>
  <si>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</si>
  <si>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</si>
  <si>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</si>
  <si>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</si>
  <si>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</si>
  <si>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</si>
  <si>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</si>
  <si>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</si>
  <si>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</si>
  <si>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</si>
  <si>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</si>
  <si>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</si>
  <si>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</si>
  <si>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</si>
  <si>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</si>
  <si>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</si>
  <si>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</si>
  <si>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</si>
  <si>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</si>
  <si>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</si>
  <si>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</si>
  <si>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</si>
  <si>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</si>
  <si>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</si>
  <si>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</si>
  <si>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</si>
  <si>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</si>
  <si>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</si>
  <si>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</si>
  <si>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</si>
  <si>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</si>
  <si>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</si>
  <si>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</si>
  <si>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</si>
  <si>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</si>
  <si>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</si>
  <si>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</si>
  <si>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</si>
  <si>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</si>
  <si>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</si>
  <si>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</si>
  <si>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</si>
  <si>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</si>
  <si>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</si>
  <si>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</si>
  <si>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</si>
  <si>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</si>
  <si>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</si>
  <si>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</si>
  <si>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</si>
  <si>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</si>
  <si>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</si>
  <si>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</si>
  <si>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</si>
  <si>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</si>
  <si>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</si>
  <si>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</si>
  <si>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</si>
  <si>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</si>
  <si>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</si>
  <si>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</si>
  <si>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</si>
  <si>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</si>
  <si>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</si>
  <si>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</si>
  <si>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</si>
  <si>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</si>
  <si>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</si>
  <si>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</si>
  <si>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</si>
  <si>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</si>
  <si>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</si>
  <si>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</si>
  <si>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</si>
  <si>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</si>
  <si>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</si>
  <si>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</si>
  <si>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</si>
  <si>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</si>
  <si>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</si>
  <si>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</si>
  <si>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</si>
  <si>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</si>
  <si>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</si>
  <si>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</si>
  <si>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</si>
  <si>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</si>
  <si>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</si>
  <si>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</si>
  <si>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</si>
  <si>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</si>
  <si>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</si>
  <si>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</si>
  <si>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</si>
  <si>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</si>
  <si>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</si>
  <si>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</si>
  <si>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</si>
  <si>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</si>
  <si>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</si>
  <si>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</si>
  <si>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</si>
  <si>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</si>
  <si>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</si>
  <si>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</si>
  <si>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</si>
  <si>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</si>
  <si>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</si>
  <si>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</si>
  <si>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</si>
  <si>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</si>
  <si>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</si>
  <si>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</si>
  <si>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</si>
  <si>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</si>
  <si>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</si>
  <si>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</si>
  <si>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</si>
  <si>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</si>
  <si>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</si>
  <si>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</si>
  <si>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</si>
  <si>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</si>
  <si>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</si>
  <si>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</si>
  <si>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</si>
  <si>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</si>
  <si>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</si>
  <si>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</si>
  <si>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</si>
  <si>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</si>
  <si>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</si>
  <si>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</si>
  <si>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</si>
  <si>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</si>
  <si>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</si>
  <si>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</si>
  <si>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</si>
  <si>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</si>
  <si>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</si>
  <si>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</si>
  <si>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</si>
  <si>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</si>
  <si>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</si>
  <si>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</si>
  <si>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</si>
  <si>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</si>
  <si>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</si>
  <si>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</si>
  <si>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</si>
  <si>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</si>
  <si>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</si>
  <si>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</si>
  <si>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</si>
  <si>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</si>
  <si>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</si>
  <si>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</si>
  <si>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</si>
  <si>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</si>
  <si>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</si>
  <si>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</si>
  <si>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</si>
  <si>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</si>
  <si>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</si>
  <si>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</si>
  <si>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</si>
  <si>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</si>
  <si>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</si>
  <si>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</si>
  <si>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</si>
  <si>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</si>
  <si>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</si>
  <si>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</si>
  <si>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</si>
  <si>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</si>
  <si>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</si>
  <si>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</si>
  <si>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</si>
  <si>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</si>
  <si>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</si>
  <si>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</si>
  <si>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</si>
  <si>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</si>
  <si>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</si>
  <si>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</si>
  <si>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</si>
  <si>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</si>
  <si>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</si>
  <si>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</si>
  <si>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</si>
  <si>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</si>
  <si>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</si>
  <si>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</si>
  <si>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</si>
  <si>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</si>
  <si>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</si>
  <si>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</si>
  <si>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</si>
  <si>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</si>
  <si>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</si>
  <si>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</si>
  <si>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</si>
  <si>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</si>
  <si>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</si>
  <si>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</si>
  <si>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</si>
  <si>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</si>
  <si>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</si>
  <si>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</si>
  <si>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</si>
  <si>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</si>
  <si>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</si>
  <si>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</si>
  <si>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</si>
  <si>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</si>
  <si>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</si>
  <si>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</si>
  <si>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</si>
  <si>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</si>
  <si>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</si>
  <si>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</si>
  <si>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</si>
  <si>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</si>
  <si>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</si>
  <si>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</si>
  <si>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</si>
  <si>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</si>
  <si>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</si>
  <si>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</si>
  <si>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</si>
  <si>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</si>
  <si>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</si>
  <si>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</si>
  <si>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</si>
  <si>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</si>
  <si>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</si>
  <si>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</si>
  <si>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</si>
  <si>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</si>
  <si>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</si>
  <si>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</si>
  <si>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</si>
  <si>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</si>
  <si>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</si>
  <si>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</si>
  <si>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</si>
  <si>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</si>
  <si>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</si>
  <si>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</si>
  <si>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</si>
  <si>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</si>
  <si>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</si>
  <si>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</si>
  <si>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</si>
  <si>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</si>
  <si>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</si>
  <si>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</si>
  <si>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</si>
  <si>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</si>
  <si>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</si>
  <si>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</si>
  <si>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</si>
  <si>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</si>
  <si>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</si>
  <si>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</si>
  <si>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</si>
  <si>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</si>
  <si>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</si>
  <si>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</si>
  <si>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</si>
  <si>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</si>
  <si>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</si>
  <si>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</si>
  <si>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</si>
  <si>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</si>
  <si>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</si>
  <si>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</si>
  <si>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</si>
  <si>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</si>
  <si>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</si>
  <si>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</si>
  <si>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</si>
  <si>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</si>
  <si>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</si>
  <si>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</si>
  <si>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</si>
  <si>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</si>
  <si>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</si>
  <si>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</si>
  <si>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</si>
  <si>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</si>
  <si>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</si>
  <si>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</si>
  <si>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</si>
  <si>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</si>
  <si>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</si>
  <si>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</si>
  <si>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</si>
  <si>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</si>
  <si>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</si>
  <si>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</si>
  <si>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</si>
  <si>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</si>
  <si>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</si>
  <si>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</si>
  <si>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</si>
  <si>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</si>
  <si>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</si>
  <si>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</si>
  <si>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</si>
  <si>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</si>
  <si>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</si>
  <si>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</si>
  <si>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</si>
  <si>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</si>
  <si>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</si>
  <si>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</si>
  <si>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</si>
  <si>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</si>
  <si>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</si>
  <si>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</si>
  <si>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</si>
  <si>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</si>
  <si>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</si>
  <si>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</si>
  <si>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</si>
  <si>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</si>
  <si>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</si>
  <si>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</si>
  <si>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</si>
  <si>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</si>
  <si>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</si>
  <si>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</si>
  <si>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</si>
  <si>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</si>
  <si>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</si>
  <si>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</si>
  <si>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</si>
  <si>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</si>
  <si>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</si>
  <si>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</si>
  <si>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</si>
  <si>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</si>
  <si>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</si>
  <si>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</si>
  <si>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</si>
  <si>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</si>
  <si>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</si>
  <si>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</si>
  <si>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</si>
  <si>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</si>
  <si>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</si>
  <si>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</si>
  <si>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</si>
  <si>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</si>
  <si>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</si>
  <si>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</si>
  <si>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</si>
  <si>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</si>
  <si>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</si>
  <si>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</si>
  <si>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</si>
  <si>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</si>
  <si>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</si>
  <si>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</si>
  <si>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</si>
  <si>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</si>
  <si>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</si>
  <si>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</si>
  <si>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</si>
  <si>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</si>
  <si>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</si>
  <si>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</si>
  <si>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</si>
  <si>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</si>
  <si>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</si>
  <si>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</si>
  <si>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</si>
  <si>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</si>
  <si>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</si>
  <si>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</si>
  <si>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</si>
  <si>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</si>
  <si>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</si>
  <si>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</si>
  <si>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</si>
  <si>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</si>
  <si>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</si>
  <si>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</si>
  <si>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</si>
  <si>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</si>
  <si>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</si>
  <si>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</si>
  <si>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</si>
  <si>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</si>
  <si>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</si>
  <si>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</si>
  <si>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</si>
  <si>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</si>
  <si>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</si>
  <si>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</si>
  <si>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</si>
  <si>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</si>
  <si>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</si>
  <si>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</si>
  <si>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</si>
  <si>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</si>
  <si>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</si>
  <si>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</si>
  <si>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</si>
  <si>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</si>
  <si>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</si>
  <si>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</si>
  <si>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</si>
  <si>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</si>
  <si>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</si>
  <si>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</si>
  <si>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</si>
  <si>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</si>
  <si>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</si>
  <si>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</si>
  <si>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</si>
  <si>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</si>
  <si>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</si>
  <si>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</si>
  <si>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</si>
  <si>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</si>
  <si>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</si>
  <si>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</si>
  <si>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</si>
  <si>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</si>
  <si>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</si>
  <si>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</si>
  <si>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</si>
  <si>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</si>
  <si>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</si>
  <si>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</si>
  <si>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</si>
  <si>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</si>
  <si>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</si>
  <si>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</si>
  <si>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</si>
  <si>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</si>
  <si>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</si>
  <si>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</si>
  <si>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</si>
  <si>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</si>
  <si>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</si>
  <si>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</si>
  <si>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</si>
  <si>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</si>
  <si>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</si>
  <si>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</si>
  <si>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</si>
  <si>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</si>
  <si>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</si>
  <si>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</si>
  <si>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</si>
  <si>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</si>
  <si>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</si>
  <si>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</si>
  <si>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</si>
  <si>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</si>
  <si>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</si>
  <si>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</si>
  <si>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</si>
  <si>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</si>
  <si>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</si>
  <si>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</si>
  <si>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</si>
  <si>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</si>
  <si>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</si>
  <si>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</si>
  <si>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</si>
  <si>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</si>
  <si>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</si>
  <si>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</si>
  <si>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</si>
  <si>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</si>
  <si>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</si>
  <si>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</si>
  <si>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</si>
  <si>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</si>
  <si>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</si>
  <si>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</si>
  <si>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</si>
  <si>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</si>
  <si>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</si>
  <si>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</si>
  <si>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</si>
  <si>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</si>
  <si>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</si>
  <si>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</si>
  <si>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</si>
  <si>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</si>
  <si>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</si>
  <si>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</si>
  <si>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</si>
  <si>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</si>
  <si>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</si>
  <si>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</si>
  <si>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</si>
  <si>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</si>
  <si>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</si>
  <si>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</si>
  <si>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</si>
  <si>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</si>
  <si>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</si>
  <si>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</si>
  <si>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</si>
  <si>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</si>
  <si>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</si>
  <si>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</si>
  <si>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</si>
  <si>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</si>
  <si>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</si>
  <si>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</si>
  <si>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</si>
  <si>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</si>
  <si>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</si>
  <si>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</si>
  <si>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</si>
  <si>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</si>
  <si>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</si>
  <si>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</si>
  <si>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</si>
  <si>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</si>
  <si>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</si>
  <si>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</si>
  <si>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</si>
  <si>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</si>
  <si>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</si>
  <si>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</si>
  <si>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</si>
  <si>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</si>
  <si>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</si>
  <si>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</si>
  <si>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</si>
  <si>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</si>
  <si>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</si>
  <si>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</si>
  <si>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</si>
  <si>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</si>
  <si>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</si>
  <si>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</si>
  <si>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</si>
  <si>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</si>
  <si>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</si>
  <si>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</si>
  <si>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</si>
  <si>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</si>
  <si>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</si>
  <si>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</si>
  <si>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</si>
  <si>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</si>
  <si>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</si>
  <si>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</si>
  <si>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</si>
  <si>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</si>
  <si>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</si>
  <si>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</si>
  <si>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</si>
  <si>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</si>
  <si>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</si>
  <si>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</si>
  <si>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</si>
  <si>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</si>
  <si>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</si>
  <si>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</si>
  <si>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</si>
  <si>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</si>
  <si>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</si>
  <si>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</si>
  <si>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</si>
  <si>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</si>
  <si>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</si>
  <si>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</si>
  <si>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</si>
  <si>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</si>
  <si>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</si>
  <si>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</si>
  <si>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</si>
  <si>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</si>
  <si>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</si>
  <si>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</si>
  <si>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</si>
  <si>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</si>
  <si>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</si>
  <si>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</si>
  <si>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</si>
  <si>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</si>
  <si>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</si>
  <si>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</si>
  <si>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</si>
  <si>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</si>
  <si>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</si>
  <si>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</si>
  <si>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</si>
  <si>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</si>
  <si>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</si>
  <si>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</si>
  <si>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</si>
  <si>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</si>
  <si>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</si>
  <si>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</si>
  <si>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</si>
  <si>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</si>
  <si>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</si>
  <si>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</si>
  <si>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</si>
  <si>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</si>
  <si>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</si>
  <si>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</si>
  <si>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</si>
  <si>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</si>
  <si>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</si>
  <si>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</si>
  <si>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</si>
  <si>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</si>
  <si>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</si>
  <si>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</si>
  <si>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</si>
  <si>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</si>
  <si>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</si>
  <si>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</si>
  <si>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</si>
  <si>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</si>
  <si>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</si>
  <si>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</si>
  <si>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</si>
  <si>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</si>
  <si>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</si>
  <si>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</si>
  <si>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</si>
  <si>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</si>
  <si>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</si>
  <si>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</si>
  <si>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</si>
  <si>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</si>
  <si>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</si>
  <si>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</si>
  <si>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</si>
  <si>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</si>
  <si>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</si>
  <si>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</si>
  <si>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</si>
  <si>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</si>
  <si>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</si>
  <si>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</si>
  <si>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</si>
  <si>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</si>
  <si>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</si>
  <si>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</si>
  <si>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</si>
  <si>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</si>
  <si>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</si>
  <si>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</si>
  <si>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</si>
  <si>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</si>
  <si>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</si>
  <si>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</si>
  <si>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</si>
  <si>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</si>
  <si>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</si>
  <si>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</si>
  <si>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</si>
  <si>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</si>
  <si>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</si>
  <si>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</si>
  <si>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</si>
  <si>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</si>
  <si>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</si>
  <si>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</si>
  <si>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</si>
  <si>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</si>
  <si>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</si>
  <si>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</si>
  <si>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</si>
  <si>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</si>
  <si>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</si>
  <si>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</si>
  <si>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</si>
  <si>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</si>
  <si>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</si>
  <si>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</si>
  <si>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</si>
  <si>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</si>
  <si>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</si>
  <si>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</si>
  <si>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</si>
  <si>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</si>
  <si>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</si>
  <si>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</si>
  <si>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</si>
  <si>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</si>
  <si>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</si>
  <si>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</si>
  <si>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</si>
  <si>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</si>
  <si>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</si>
  <si>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</si>
  <si>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</si>
  <si>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</si>
  <si>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</si>
  <si>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</si>
  <si>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</si>
  <si>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</si>
  <si>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</si>
  <si>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</si>
  <si>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</si>
  <si>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</si>
  <si>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</si>
  <si>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</si>
  <si>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</si>
  <si>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</si>
  <si>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</si>
  <si>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</si>
  <si>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</si>
  <si>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</si>
  <si>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</si>
  <si>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</si>
  <si>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</si>
  <si>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</si>
  <si>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</si>
  <si>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</si>
  <si>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</si>
  <si>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</si>
  <si>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</si>
  <si>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</si>
  <si>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</si>
  <si>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</si>
  <si>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</si>
  <si>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</si>
  <si>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</si>
  <si>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</si>
  <si>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</si>
  <si>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</si>
  <si>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</si>
  <si>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</si>
  <si>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</si>
  <si>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</si>
  <si>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</si>
  <si>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</si>
  <si>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</si>
  <si>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</si>
  <si>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</si>
  <si>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</si>
  <si>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</si>
  <si>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</si>
  <si>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</si>
  <si>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</si>
  <si>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</si>
  <si>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</si>
  <si>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</si>
  <si>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</si>
  <si>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</si>
  <si>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</si>
  <si>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</si>
  <si>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</si>
  <si>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</si>
  <si>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</si>
  <si>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</si>
  <si>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</si>
  <si>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</si>
  <si>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</si>
  <si>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</si>
  <si>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</si>
  <si>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</si>
  <si>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</si>
  <si>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</si>
  <si>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</si>
  <si>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</si>
  <si>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</si>
  <si>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</si>
  <si>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</si>
  <si>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</si>
  <si>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</si>
  <si>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</si>
  <si>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</si>
  <si>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</si>
  <si>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</si>
  <si>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</si>
  <si>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</si>
  <si>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</si>
  <si>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</si>
  <si>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</si>
  <si>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</si>
  <si>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</si>
  <si>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</si>
  <si>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</si>
  <si>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</si>
  <si>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</si>
  <si>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</si>
  <si>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</si>
  <si>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</si>
  <si>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</si>
  <si>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</si>
  <si>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</si>
  <si>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</si>
  <si>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</si>
  <si>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</si>
  <si>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</si>
  <si>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</si>
  <si>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</si>
  <si>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</si>
  <si>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</si>
  <si>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</si>
  <si>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</si>
  <si>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</si>
  <si>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</si>
  <si>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</si>
  <si>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</si>
  <si>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</si>
  <si>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</si>
  <si>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</si>
  <si>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</si>
  <si>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</si>
  <si>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</si>
  <si>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</si>
  <si>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</si>
  <si>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</si>
  <si>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</si>
  <si>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</si>
  <si>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</si>
  <si>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</si>
  <si>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</si>
  <si>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</si>
  <si>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</si>
  <si>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</si>
  <si>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</si>
  <si>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</si>
  <si>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</si>
  <si>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</si>
  <si>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</si>
  <si>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</si>
  <si>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</si>
  <si>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</si>
  <si>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</si>
  <si>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</si>
  <si>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</si>
  <si>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</si>
  <si>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</si>
  <si>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</si>
  <si>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</si>
  <si>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</si>
  <si>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</si>
  <si>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</si>
  <si>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</si>
  <si>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</si>
  <si>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</si>
  <si>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</si>
  <si>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</si>
  <si>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</si>
  <si>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</si>
  <si>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</si>
  <si>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</si>
  <si>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</si>
  <si>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</si>
  <si>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</si>
  <si>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</si>
  <si>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</si>
  <si>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</si>
  <si>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</si>
  <si>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</si>
  <si>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</si>
  <si>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</si>
  <si>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</si>
  <si>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</si>
  <si>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</si>
  <si>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</si>
  <si>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</si>
  <si>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</si>
  <si>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</si>
  <si>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</si>
  <si>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</si>
  <si>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</si>
  <si>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</si>
  <si>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</si>
  <si>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</si>
  <si>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</si>
  <si>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</si>
  <si>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</si>
  <si>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</si>
  <si>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</si>
  <si>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</si>
  <si>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</si>
  <si>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</si>
  <si>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</si>
  <si>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</si>
  <si>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</si>
  <si>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</si>
  <si>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</si>
  <si>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</si>
  <si>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</si>
  <si>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</si>
  <si>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</si>
  <si>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</si>
  <si>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</si>
  <si>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</si>
  <si>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</si>
  <si>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</si>
  <si>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</si>
  <si>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</si>
  <si>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</si>
  <si>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</si>
  <si>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</si>
  <si>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</si>
  <si>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</si>
  <si>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</si>
  <si>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</si>
  <si>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</si>
  <si>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</si>
  <si>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</si>
  <si>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</si>
  <si>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</si>
  <si>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</si>
  <si>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</si>
  <si>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</si>
  <si>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</si>
  <si>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</si>
  <si>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</si>
  <si>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</si>
  <si>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</si>
  <si>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</si>
  <si>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</si>
  <si>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</si>
  <si>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</si>
  <si>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</si>
  <si>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</si>
  <si>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</si>
  <si>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</si>
  <si>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</si>
  <si>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</si>
  <si>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</si>
  <si>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</si>
  <si>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</si>
  <si>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</si>
  <si>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</si>
  <si>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</si>
  <si>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</si>
  <si>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</si>
  <si>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</si>
  <si>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</si>
  <si>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</si>
  <si>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</si>
  <si>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</si>
  <si>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</si>
  <si>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</si>
  <si>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</si>
  <si>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</si>
  <si>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</si>
  <si>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</si>
  <si>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</si>
  <si>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</si>
  <si>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</si>
  <si>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</si>
  <si>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</si>
  <si>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</si>
  <si>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</si>
  <si>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</si>
  <si>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</si>
  <si>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</si>
  <si>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</si>
  <si>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</si>
  <si>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</si>
  <si>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</si>
  <si>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</si>
  <si>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</si>
  <si>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</si>
  <si>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</si>
  <si>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</si>
  <si>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</si>
  <si>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</si>
  <si>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</si>
  <si>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</si>
  <si>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</si>
  <si>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</si>
  <si>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</si>
  <si>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</si>
  <si>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</si>
  <si>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</si>
  <si>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</si>
  <si>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</si>
  <si>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</si>
  <si>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</si>
  <si>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</si>
  <si>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</si>
  <si>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</si>
  <si>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</si>
  <si>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</si>
  <si>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</si>
  <si>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</si>
  <si>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</si>
  <si>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</si>
  <si>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</si>
  <si>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</si>
  <si>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</si>
  <si>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</si>
  <si>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</si>
  <si>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</si>
  <si>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</si>
  <si>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</si>
  <si>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</si>
  <si>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</si>
  <si>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</si>
  <si>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</si>
  <si>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</si>
  <si>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</si>
  <si>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</si>
  <si>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</si>
  <si>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</si>
  <si>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</si>
  <si>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</si>
  <si>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</si>
  <si>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</si>
  <si>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</si>
  <si>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</si>
  <si>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</si>
  <si>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</si>
  <si>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</si>
  <si>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</si>
  <si>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</si>
  <si>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</si>
  <si>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</si>
  <si>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</si>
  <si>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</si>
  <si>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</si>
  <si>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</si>
  <si>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</si>
  <si>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</si>
  <si>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</si>
  <si>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</si>
  <si>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</si>
  <si>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</si>
  <si>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</si>
  <si>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</si>
  <si>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</si>
  <si>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</si>
  <si>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</si>
  <si>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</si>
  <si>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</si>
  <si>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</si>
  <si>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</si>
  <si>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</si>
  <si>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</si>
  <si>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</si>
  <si>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</si>
  <si>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</si>
  <si>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</si>
  <si>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</si>
  <si>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</si>
  <si>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</si>
  <si>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</si>
  <si>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</si>
  <si>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</si>
  <si>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</si>
  <si>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</si>
  <si>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</si>
  <si>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</si>
  <si>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</si>
  <si>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</si>
  <si>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</si>
  <si>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</si>
  <si>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</si>
  <si>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</si>
  <si>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</si>
  <si>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</si>
  <si>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</si>
  <si>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</si>
  <si>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</si>
  <si>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</si>
  <si>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</si>
  <si>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</si>
  <si>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</si>
  <si>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</si>
  <si>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</si>
  <si>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</si>
  <si>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</si>
  <si>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</si>
  <si>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</si>
  <si>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</si>
  <si>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</si>
  <si>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</si>
  <si>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</si>
  <si>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</si>
  <si>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</si>
  <si>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</si>
  <si>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</si>
  <si>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</si>
  <si>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</si>
  <si>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</si>
  <si>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</si>
  <si>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</si>
  <si>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</si>
  <si>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</si>
  <si>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</si>
  <si>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</si>
  <si>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</si>
  <si>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</si>
  <si>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</si>
  <si>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</si>
  <si>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</si>
  <si>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</si>
  <si>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</si>
  <si>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</si>
  <si>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</si>
  <si>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</si>
  <si>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</si>
  <si>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</si>
  <si>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</si>
  <si>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</si>
  <si>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</si>
  <si>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</si>
  <si>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</si>
  <si>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</si>
  <si>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</si>
  <si>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</si>
  <si>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</si>
  <si>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</si>
  <si>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</si>
  <si>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</si>
  <si>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</si>
  <si>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</si>
  <si>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</si>
  <si>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</si>
  <si>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</si>
  <si>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</si>
  <si>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</si>
  <si>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</si>
  <si>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</si>
  <si>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</si>
  <si>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</si>
  <si>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</si>
  <si>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</si>
  <si>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</si>
  <si>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</si>
  <si>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</si>
  <si>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</si>
  <si>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</si>
  <si>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</si>
  <si>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</si>
  <si>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</si>
  <si>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</si>
  <si>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</si>
  <si>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</si>
  <si>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</si>
  <si>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</si>
  <si>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</si>
  <si>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</si>
  <si>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</si>
  <si>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</si>
  <si>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</si>
  <si>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</si>
  <si>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</si>
  <si>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</si>
  <si>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</si>
  <si>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</si>
  <si>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</si>
  <si>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</si>
  <si>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</si>
  <si>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</si>
  <si>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</si>
  <si>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</si>
  <si>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</si>
  <si>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</si>
  <si>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</si>
  <si>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</si>
  <si>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</si>
  <si>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</si>
  <si>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</si>
  <si>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</si>
  <si>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</si>
  <si>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</si>
  <si>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</si>
  <si>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</si>
  <si>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</si>
  <si>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</si>
  <si>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</si>
  <si>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</si>
  <si>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</si>
  <si>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</si>
  <si>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</si>
  <si>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</si>
  <si>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</si>
  <si>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</si>
  <si>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</si>
  <si>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</si>
  <si>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</si>
  <si>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</si>
  <si>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</si>
  <si>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</si>
  <si>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</si>
  <si>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</si>
  <si>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</si>
  <si>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</si>
  <si>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</si>
  <si>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</si>
  <si>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</si>
  <si>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</si>
  <si>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</si>
  <si>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</si>
  <si>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</si>
  <si>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</si>
  <si>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</si>
  <si>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</si>
  <si>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</si>
  <si>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</si>
  <si>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</si>
  <si>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</si>
  <si>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</si>
  <si>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</si>
  <si>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</si>
  <si>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</si>
  <si>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</si>
  <si>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</si>
  <si>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</si>
  <si>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</si>
  <si>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</si>
  <si>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</si>
  <si>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</si>
  <si>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</si>
  <si>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</si>
  <si>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</si>
  <si>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</si>
  <si>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</si>
  <si>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</si>
  <si>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</si>
  <si>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</si>
  <si>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</si>
  <si>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</si>
  <si>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</si>
  <si>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</si>
  <si>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</si>
  <si>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</si>
  <si>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</si>
  <si>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</si>
  <si>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</si>
  <si>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</si>
  <si>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</si>
  <si>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</si>
  <si>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</si>
  <si>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</si>
  <si>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</si>
  <si>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</si>
  <si>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</si>
  <si>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</si>
  <si>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</si>
  <si>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</si>
  <si>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</si>
  <si>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</si>
  <si>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</si>
  <si>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</si>
  <si>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</si>
  <si>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</si>
  <si>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</si>
  <si>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</si>
  <si>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</si>
  <si>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</si>
  <si>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</si>
  <si>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</si>
  <si>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</si>
  <si>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</si>
  <si>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</si>
  <si>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</si>
  <si>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</si>
  <si>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</si>
  <si>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</si>
  <si>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</si>
  <si>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</si>
  <si>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</si>
  <si>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</si>
  <si>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</si>
  <si>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</si>
  <si>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</si>
  <si>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</si>
  <si>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</si>
  <si>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</si>
  <si>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</si>
  <si>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</si>
  <si>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</si>
  <si>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</si>
  <si>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</si>
  <si>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</si>
  <si>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</si>
  <si>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</si>
  <si>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</si>
  <si>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</si>
  <si>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</si>
  <si>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</si>
  <si>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</si>
  <si>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</si>
  <si>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</si>
  <si>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</si>
  <si>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</si>
  <si>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</si>
  <si>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</si>
  <si>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</si>
  <si>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</si>
  <si>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</si>
  <si>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</si>
  <si>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</si>
  <si>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</si>
  <si>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</si>
  <si>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</si>
  <si>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</si>
  <si>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</si>
  <si>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</si>
  <si>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</si>
  <si>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</si>
  <si>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</si>
  <si>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</si>
  <si>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</si>
  <si>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</si>
  <si>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</si>
  <si>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</si>
  <si>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</si>
  <si>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</si>
  <si>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</si>
  <si>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</si>
  <si>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</si>
  <si>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</si>
  <si>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</si>
  <si>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</si>
  <si>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</si>
  <si>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</si>
  <si>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</si>
  <si>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</si>
  <si>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</si>
  <si>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</si>
  <si>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</si>
  <si>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</si>
  <si>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</si>
  <si>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</si>
  <si>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</si>
  <si>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</si>
  <si>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</si>
  <si>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</si>
  <si>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</si>
  <si>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</si>
  <si>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</si>
  <si>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</si>
  <si>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</si>
  <si>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</si>
  <si>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</si>
  <si>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</si>
  <si>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</si>
  <si>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</si>
  <si>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</si>
  <si>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</si>
  <si>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</si>
  <si>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</si>
  <si>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</si>
  <si>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</si>
  <si>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</si>
  <si>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</si>
  <si>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</si>
  <si>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</si>
  <si>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</si>
  <si>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</si>
  <si>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</si>
  <si>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</si>
  <si>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</si>
  <si>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</si>
  <si>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</si>
  <si>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</si>
  <si>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</si>
  <si>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</si>
  <si>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</si>
  <si>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</si>
  <si>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</si>
  <si>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</si>
  <si>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</si>
  <si>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</si>
  <si>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</si>
  <si>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</si>
  <si>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</si>
  <si>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</si>
  <si>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</si>
  <si>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</si>
  <si>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</si>
  <si>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</si>
  <si>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</si>
  <si>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</si>
  <si>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</si>
  <si>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</si>
  <si>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</si>
  <si>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</si>
  <si>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</si>
  <si>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</si>
  <si>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</si>
  <si>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</si>
  <si>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</si>
  <si>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</si>
  <si>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</si>
  <si>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</si>
  <si>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</si>
  <si>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</si>
  <si>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</si>
  <si>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</si>
  <si>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</si>
  <si>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</si>
  <si>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</si>
  <si>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</si>
  <si>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</si>
  <si>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</si>
  <si>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</si>
  <si>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</si>
  <si>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</si>
  <si>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</si>
  <si>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</si>
  <si>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</si>
  <si>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</si>
  <si>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</si>
  <si>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</si>
  <si>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</si>
  <si>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</si>
  <si>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</si>
  <si>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</si>
  <si>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</si>
  <si>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</si>
  <si>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</si>
  <si>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</si>
  <si>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</si>
  <si>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</si>
  <si>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</si>
  <si>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</si>
  <si>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</si>
  <si>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</si>
  <si>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</si>
  <si>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</si>
  <si>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</si>
  <si>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</si>
  <si>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</si>
  <si>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</si>
  <si>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</si>
  <si>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</si>
  <si>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</si>
  <si>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</si>
  <si>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</si>
  <si>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</si>
  <si>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</si>
  <si>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</si>
  <si>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</si>
  <si>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</si>
  <si>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</si>
  <si>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</si>
  <si>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</si>
  <si>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</si>
  <si>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</si>
  <si>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</si>
  <si>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</si>
  <si>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</si>
  <si>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</si>
  <si>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</si>
  <si>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</si>
  <si>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</si>
  <si>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</si>
  <si>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</si>
  <si>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</si>
  <si>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</si>
  <si>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</si>
  <si>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</si>
  <si>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</si>
  <si>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</si>
  <si>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</si>
  <si>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</si>
  <si>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</si>
  <si>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</si>
  <si>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</si>
  <si>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</si>
  <si>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</si>
  <si>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</si>
  <si>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</si>
  <si>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</si>
  <si>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</si>
  <si>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</si>
  <si>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</si>
  <si>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</si>
  <si>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</si>
  <si>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</si>
  <si>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</si>
  <si>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</si>
  <si>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</si>
  <si>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</si>
  <si>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</si>
  <si>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</si>
  <si>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</si>
  <si>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</si>
  <si>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</si>
  <si>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</si>
  <si>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</si>
  <si>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</si>
  <si>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</si>
  <si>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</si>
  <si>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</si>
  <si>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</si>
  <si>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</si>
  <si>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</si>
  <si>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</si>
  <si>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</si>
  <si>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</si>
  <si>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</si>
  <si>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</si>
  <si>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</si>
  <si>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</si>
  <si>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</si>
  <si>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</si>
  <si>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</si>
  <si>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</si>
  <si>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</si>
  <si>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</si>
  <si>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</si>
  <si>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</si>
  <si>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</si>
  <si>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</si>
  <si>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</si>
  <si>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</si>
  <si>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</si>
  <si>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</si>
  <si>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</si>
  <si>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</si>
  <si>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</si>
  <si>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</si>
  <si>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</si>
  <si>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</si>
  <si>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</si>
  <si>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</si>
  <si>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</si>
  <si>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</si>
  <si>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</si>
  <si>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</si>
  <si>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</si>
  <si>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</si>
  <si>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</si>
  <si>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</si>
  <si>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</si>
  <si>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</si>
  <si>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</si>
  <si>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</si>
  <si>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</si>
  <si>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</si>
  <si>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</si>
  <si>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</si>
  <si>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</si>
  <si>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</si>
  <si>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</si>
  <si>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</si>
  <si>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</si>
  <si>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</si>
  <si>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</si>
  <si>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</si>
  <si>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</si>
  <si>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</si>
  <si>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</si>
  <si>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</si>
  <si>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</si>
  <si>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</si>
  <si>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</si>
  <si>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</si>
  <si>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</si>
  <si>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</si>
  <si>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</si>
  <si>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</si>
  <si>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</si>
  <si>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</si>
  <si>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</si>
  <si>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</si>
  <si>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</si>
  <si>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</si>
  <si>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</si>
  <si>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</si>
  <si>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</si>
  <si>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</si>
  <si>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</si>
  <si>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</si>
  <si>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</si>
  <si>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</si>
  <si>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</si>
  <si>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</si>
  <si>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</si>
  <si>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</si>
  <si>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</si>
  <si>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</si>
  <si>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</si>
  <si>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</si>
  <si>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</si>
  <si>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</si>
  <si>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</si>
  <si>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</si>
  <si>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</si>
  <si>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</si>
  <si>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</si>
  <si>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</si>
  <si>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</si>
  <si>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</si>
  <si>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</si>
  <si>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</si>
  <si>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</si>
  <si>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</si>
  <si>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</si>
  <si>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</si>
  <si>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</si>
  <si>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</si>
  <si>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</si>
  <si>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</si>
  <si>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</si>
  <si>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</si>
  <si>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</si>
  <si>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</si>
  <si>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</si>
  <si>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</si>
  <si>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</si>
  <si>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</si>
  <si>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</si>
  <si>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</si>
  <si>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</si>
  <si>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</si>
  <si>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</si>
  <si>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</si>
  <si>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</si>
  <si>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</si>
  <si>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</si>
  <si>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</si>
  <si>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</si>
  <si>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</si>
  <si>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</si>
  <si>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</si>
  <si>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</si>
  <si>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</si>
  <si>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</si>
  <si>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</si>
  <si>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</si>
  <si>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</si>
  <si>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</si>
  <si>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</si>
  <si>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</si>
  <si>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</si>
  <si>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</si>
  <si>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</si>
  <si>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</si>
  <si>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</si>
  <si>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</si>
  <si>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</si>
  <si>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</si>
  <si>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</si>
  <si>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</si>
  <si>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</si>
  <si>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</si>
  <si>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</si>
  <si>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</si>
  <si>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</si>
  <si>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</si>
  <si>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</si>
  <si>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</si>
  <si>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</si>
  <si>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</si>
  <si>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</si>
  <si>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</si>
  <si>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</si>
  <si>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</si>
  <si>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</si>
  <si>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</si>
  <si>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</si>
  <si>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</si>
  <si>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</si>
  <si>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</si>
  <si>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</si>
  <si>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</si>
  <si>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</si>
  <si>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</si>
  <si>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</si>
  <si>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</si>
  <si>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</si>
  <si>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</si>
  <si>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</si>
  <si>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</si>
  <si>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</si>
  <si>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</si>
  <si>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</si>
  <si>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</si>
  <si>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</si>
  <si>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</si>
  <si>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</si>
  <si>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</si>
  <si>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</si>
  <si>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</si>
  <si>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</si>
  <si>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</si>
  <si>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</si>
  <si>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</si>
  <si>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</si>
  <si>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</si>
  <si>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</si>
  <si>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</si>
  <si>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</si>
  <si>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</si>
  <si>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</si>
  <si>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</si>
  <si>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</si>
  <si>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</si>
  <si>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</si>
  <si>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</si>
  <si>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</si>
  <si>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</si>
  <si>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</si>
  <si>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</si>
  <si>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</si>
  <si>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</si>
  <si>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</si>
  <si>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</si>
  <si>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</si>
  <si>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</si>
  <si>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</si>
  <si>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</si>
  <si>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</si>
  <si>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</si>
  <si>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</si>
  <si>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</si>
  <si>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</si>
  <si>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</si>
  <si>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</si>
  <si>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</si>
  <si>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</si>
  <si>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</si>
  <si>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</si>
  <si>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</si>
  <si>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</si>
  <si>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</si>
  <si>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</si>
  <si>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</si>
  <si>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</si>
  <si>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</si>
  <si>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</si>
  <si>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</si>
  <si>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</si>
  <si>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</si>
  <si>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</si>
  <si>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</si>
  <si>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</si>
  <si>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</si>
  <si>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</si>
  <si>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</si>
  <si>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</si>
  <si>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</si>
  <si>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</si>
  <si>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</si>
  <si>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</si>
  <si>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</si>
  <si>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</si>
  <si>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</si>
  <si>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</si>
  <si>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</si>
  <si>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</si>
  <si>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</si>
  <si>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</si>
  <si>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</si>
  <si>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</si>
  <si>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</si>
  <si>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</si>
  <si>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</si>
  <si>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</si>
  <si>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</si>
  <si>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</si>
  <si>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</si>
  <si>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</si>
  <si>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</si>
  <si>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</si>
  <si>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</si>
  <si>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</si>
  <si>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</si>
  <si>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</si>
  <si>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</si>
  <si>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</si>
  <si>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</si>
  <si>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</si>
  <si>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</si>
  <si>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</si>
  <si>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</si>
  <si>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</si>
  <si>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</si>
  <si>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</si>
  <si>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</si>
  <si>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</si>
  <si>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</si>
  <si>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</si>
  <si>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</si>
  <si>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</si>
  <si>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</si>
  <si>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</si>
  <si>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</si>
  <si>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</si>
  <si>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</si>
  <si>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</si>
  <si>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</si>
  <si>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</si>
  <si>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</si>
  <si>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</si>
  <si>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</si>
  <si>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</si>
  <si>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</si>
  <si>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</si>
  <si>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</si>
  <si>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</si>
  <si>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</si>
  <si>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</si>
  <si>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</si>
  <si>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</si>
  <si>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</si>
  <si>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</si>
  <si>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</si>
  <si>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</si>
  <si>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</si>
  <si>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</si>
  <si>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</si>
  <si>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</si>
  <si>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</si>
  <si>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</si>
  <si>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</si>
  <si>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</si>
  <si>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</si>
  <si>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</si>
  <si>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</si>
  <si>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</si>
  <si>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</si>
  <si>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</si>
  <si>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</si>
  <si>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</si>
  <si>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</si>
  <si>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</si>
  <si>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</si>
  <si>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</si>
  <si>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</si>
  <si>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</si>
  <si>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</si>
  <si>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</si>
  <si>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</si>
  <si>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</si>
  <si>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</si>
  <si>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</si>
  <si>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</si>
  <si>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</si>
  <si>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</si>
  <si>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</si>
  <si>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</si>
  <si>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</si>
  <si>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</si>
  <si>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</si>
  <si>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</si>
  <si>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</si>
  <si>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</si>
  <si>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</si>
  <si>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</si>
  <si>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</si>
  <si>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</si>
  <si>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</si>
  <si>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</si>
  <si>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</si>
  <si>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</si>
  <si>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</si>
  <si>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</si>
  <si>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</si>
  <si>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</si>
  <si>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</si>
  <si>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</si>
  <si>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</si>
  <si>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</si>
  <si>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</si>
  <si>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</si>
  <si>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</si>
  <si>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</si>
  <si>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</si>
  <si>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</si>
  <si>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</si>
  <si>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</si>
  <si>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</si>
  <si>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</si>
  <si>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</si>
  <si>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</si>
  <si>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</si>
  <si>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</si>
  <si>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</si>
  <si>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</si>
  <si>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</si>
  <si>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</si>
  <si>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</si>
  <si>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</si>
  <si>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</si>
  <si>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</si>
  <si>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</si>
  <si>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</si>
  <si>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</si>
  <si>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</si>
  <si>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</si>
  <si>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</si>
  <si>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</si>
  <si>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</si>
  <si>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</si>
  <si>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</si>
  <si>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</si>
  <si>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</si>
  <si>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</si>
  <si>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</si>
  <si>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</si>
  <si>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</si>
  <si>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</si>
  <si>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</si>
  <si>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</si>
  <si>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</si>
  <si>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</si>
  <si>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</si>
  <si>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</si>
  <si>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</si>
  <si>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</si>
  <si>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</si>
  <si>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</si>
  <si>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</si>
  <si>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</si>
  <si>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</si>
  <si>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</si>
  <si>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</si>
  <si>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</si>
  <si>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</si>
  <si>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</si>
  <si>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</si>
  <si>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</si>
  <si>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</si>
  <si>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</si>
  <si>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</si>
  <si>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</si>
  <si>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</si>
  <si>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</si>
  <si>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</si>
  <si>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</si>
  <si>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</si>
  <si>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</si>
  <si>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</si>
  <si>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</si>
  <si>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</si>
  <si>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</si>
  <si>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</si>
  <si>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</si>
  <si>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</si>
  <si>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</si>
  <si>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</si>
  <si>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</si>
  <si>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</si>
  <si>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</si>
  <si>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</si>
  <si>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</si>
  <si>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</si>
  <si>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</si>
  <si>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</si>
  <si>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</si>
  <si>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</si>
  <si>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</si>
  <si>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</si>
  <si>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</si>
  <si>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</si>
  <si>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</si>
  <si>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</si>
  <si>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</si>
  <si>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</si>
  <si>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</si>
  <si>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</si>
  <si>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</si>
  <si>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</si>
  <si>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</si>
  <si>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</si>
  <si>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</si>
  <si>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</si>
  <si>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</si>
  <si>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</si>
  <si>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</si>
  <si>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</si>
  <si>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</si>
  <si>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</si>
  <si>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</si>
  <si>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</si>
  <si>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</si>
  <si>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</si>
  <si>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</si>
  <si>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</si>
  <si>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</si>
  <si>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</si>
  <si>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</si>
  <si>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</si>
  <si>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</si>
  <si>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</si>
  <si>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</si>
  <si>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</si>
  <si>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</si>
  <si>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</si>
  <si>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</si>
  <si>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</si>
  <si>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</si>
  <si>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</si>
  <si>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</si>
  <si>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</si>
  <si>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</si>
  <si>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</si>
  <si>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</si>
  <si>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</si>
  <si>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</si>
  <si>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</si>
  <si>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</si>
  <si>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</si>
  <si>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</si>
  <si>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</si>
  <si>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</si>
  <si>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</si>
  <si>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</si>
  <si>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</si>
  <si>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</si>
  <si>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</si>
  <si>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</si>
  <si>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</si>
  <si>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</si>
  <si>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</si>
  <si>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</si>
  <si>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</si>
  <si>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</si>
  <si>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</si>
  <si>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</si>
  <si>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</si>
  <si>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</si>
  <si>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</si>
  <si>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</si>
  <si>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</si>
  <si>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</si>
  <si>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</si>
  <si>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</si>
  <si>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</si>
  <si>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</si>
  <si>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</si>
  <si>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</si>
  <si>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</si>
  <si>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</si>
  <si>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</si>
  <si>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</si>
  <si>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</si>
  <si>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</si>
  <si>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</si>
  <si>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</si>
  <si>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</si>
  <si>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</si>
  <si>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</si>
  <si>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</si>
  <si>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</si>
  <si>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</si>
  <si>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</si>
  <si>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</si>
  <si>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</si>
  <si>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</si>
  <si>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</si>
  <si>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</si>
  <si>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</si>
  <si>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</si>
  <si>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</si>
  <si>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</si>
  <si>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</si>
  <si>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</si>
  <si>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</si>
  <si>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</si>
  <si>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</si>
  <si>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</si>
  <si>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</si>
  <si>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</si>
  <si>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</si>
  <si>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</si>
  <si>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</si>
  <si>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</si>
  <si>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</si>
  <si>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</si>
  <si>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</si>
  <si>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</si>
  <si>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</si>
  <si>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</si>
  <si>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</si>
  <si>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</si>
  <si>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</si>
  <si>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</si>
  <si>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</si>
  <si>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</si>
  <si>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</si>
  <si>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</si>
  <si>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</si>
  <si>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</si>
  <si>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</si>
  <si>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</si>
  <si>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</si>
  <si>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</si>
  <si>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</si>
  <si>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</si>
  <si>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</si>
  <si>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</si>
  <si>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</si>
  <si>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</si>
  <si>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</si>
  <si>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</si>
  <si>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</si>
  <si>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</si>
  <si>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</si>
  <si>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</si>
  <si>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</si>
  <si>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</si>
  <si>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</si>
  <si>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</si>
  <si>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</si>
  <si>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</si>
  <si>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</si>
  <si>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</si>
  <si>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</si>
  <si>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</si>
  <si>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</si>
  <si>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</si>
  <si>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</si>
  <si>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</si>
  <si>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</si>
  <si>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</si>
  <si>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</si>
  <si>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</si>
  <si>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</si>
  <si>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</si>
  <si>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</si>
  <si>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</si>
  <si>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</si>
  <si>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</si>
  <si>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</si>
  <si>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</si>
  <si>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</si>
  <si>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</si>
  <si>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</si>
  <si>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</si>
  <si>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</si>
  <si>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</si>
  <si>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</si>
  <si>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</si>
  <si>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</si>
  <si>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</si>
  <si>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</si>
  <si>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</si>
  <si>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</si>
  <si>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</si>
  <si>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</si>
  <si>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</si>
  <si>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</si>
  <si>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</si>
  <si>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</si>
  <si>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</si>
  <si>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</si>
  <si>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</si>
  <si>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</si>
  <si>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</si>
  <si>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</si>
  <si>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</si>
  <si>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</si>
  <si>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</si>
  <si>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</si>
  <si>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</si>
  <si>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</si>
  <si>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</si>
  <si>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</si>
  <si>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</si>
  <si>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</si>
  <si>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</si>
  <si>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</si>
  <si>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</si>
  <si>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</si>
  <si>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</si>
  <si>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</si>
  <si>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</si>
  <si>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</si>
  <si>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</si>
  <si>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</si>
  <si>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</si>
  <si>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</si>
  <si>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</si>
  <si>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</si>
  <si>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</si>
  <si>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</si>
  <si>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</si>
  <si>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</si>
  <si>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</si>
  <si>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</si>
  <si>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</si>
  <si>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</si>
  <si>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</si>
  <si>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</si>
  <si>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</si>
  <si>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</si>
  <si>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</si>
  <si>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</si>
  <si>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</si>
  <si>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</si>
  <si>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</si>
  <si>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</si>
  <si>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</si>
  <si>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</si>
  <si>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</si>
  <si>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</si>
  <si>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</si>
  <si>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</si>
  <si>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</si>
  <si>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</si>
  <si>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</si>
  <si>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</si>
  <si>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</si>
  <si>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</si>
  <si>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</si>
  <si>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</si>
  <si>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</si>
  <si>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</si>
  <si>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</si>
  <si>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</si>
  <si>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</si>
  <si>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</si>
  <si>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</si>
  <si>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</si>
  <si>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</si>
  <si>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</si>
  <si>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</si>
  <si>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</si>
  <si>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</si>
  <si>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</si>
  <si>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</si>
  <si>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</si>
  <si>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</si>
  <si>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</si>
  <si>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</si>
  <si>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</si>
  <si>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</si>
  <si>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</si>
  <si>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</si>
  <si>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</si>
  <si>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</si>
  <si>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</si>
  <si>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</si>
  <si>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</si>
  <si>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</si>
  <si>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</si>
  <si>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</si>
  <si>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</si>
  <si>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</si>
  <si>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</si>
  <si>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</si>
  <si>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</si>
  <si>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</si>
  <si>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</si>
  <si>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</si>
  <si>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</si>
  <si>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</si>
  <si>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</si>
  <si>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</si>
  <si>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</si>
  <si>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</si>
  <si>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</si>
  <si>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</si>
  <si>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</si>
  <si>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</si>
  <si>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</si>
  <si>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</si>
  <si>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</si>
  <si>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</si>
  <si>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</si>
  <si>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</si>
  <si>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</si>
  <si>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</si>
  <si>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</si>
  <si>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</si>
  <si>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</si>
  <si>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</si>
  <si>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</si>
  <si>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</si>
  <si>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</si>
  <si>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</si>
  <si>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</si>
  <si>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</si>
  <si>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</si>
  <si>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</si>
  <si>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</si>
  <si>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</si>
  <si>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</si>
  <si>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</si>
  <si>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</si>
  <si>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</si>
  <si>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</si>
  <si>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</si>
  <si>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</si>
  <si>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</si>
  <si>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</si>
  <si>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</si>
  <si>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</si>
  <si>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</si>
  <si>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</si>
  <si>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</si>
  <si>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</si>
  <si>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</si>
  <si>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</si>
  <si>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</si>
  <si>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</si>
  <si>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</si>
  <si>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</si>
  <si>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</si>
  <si>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</si>
  <si>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</si>
  <si>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</si>
  <si>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</si>
  <si>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</si>
  <si>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</si>
  <si>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</si>
  <si>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</si>
  <si>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</si>
  <si>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</si>
  <si>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</si>
  <si>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</si>
  <si>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</si>
  <si>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</si>
  <si>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</si>
  <si>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</si>
  <si>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</si>
  <si>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</si>
  <si>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</si>
  <si>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</si>
  <si>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</si>
  <si>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</si>
  <si>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</si>
  <si>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</si>
  <si>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</si>
  <si>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</si>
  <si>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</si>
  <si>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</si>
  <si>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</si>
  <si>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</si>
  <si>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</si>
  <si>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</si>
  <si>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</si>
  <si>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</si>
  <si>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</si>
  <si>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</si>
  <si>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</si>
  <si>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</si>
  <si>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</si>
  <si>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</si>
  <si>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</si>
  <si>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</si>
  <si>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</si>
  <si>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</si>
  <si>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</si>
  <si>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</si>
  <si>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</si>
  <si>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</si>
  <si>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</si>
  <si>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</si>
  <si>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</si>
  <si>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</si>
  <si>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</si>
  <si>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</si>
  <si>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</si>
  <si>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</si>
  <si>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</si>
  <si>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</si>
  <si>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</si>
  <si>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</si>
  <si>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</si>
  <si>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</si>
  <si>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</si>
  <si>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</si>
  <si>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</si>
  <si>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</si>
  <si>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</si>
  <si>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</si>
  <si>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</si>
  <si>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</si>
  <si>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</si>
  <si>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</si>
  <si>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</si>
  <si>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</si>
  <si>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</si>
  <si>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</si>
  <si>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</si>
  <si>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</si>
  <si>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</si>
  <si>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</si>
  <si>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</si>
  <si>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</si>
  <si>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</si>
  <si>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</si>
  <si>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</si>
  <si>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</si>
  <si>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</si>
  <si>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</si>
  <si>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</si>
  <si>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</si>
  <si>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</si>
  <si>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</si>
  <si>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</si>
  <si>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</si>
  <si>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</si>
  <si>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</si>
  <si>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</si>
  <si>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</si>
  <si>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</si>
  <si>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</si>
  <si>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</si>
  <si>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</si>
  <si>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</si>
  <si>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</si>
  <si>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</si>
  <si>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</si>
  <si>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</si>
  <si>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</si>
  <si>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</si>
  <si>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</si>
  <si>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</si>
  <si>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</si>
  <si>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</si>
  <si>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</si>
  <si>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</si>
  <si>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</si>
  <si>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</si>
  <si>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</si>
  <si>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</si>
  <si>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</si>
  <si>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</si>
  <si>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</si>
  <si>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</si>
  <si>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</si>
  <si>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</si>
  <si>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</si>
  <si>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</si>
  <si>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</si>
  <si>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</si>
  <si>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</si>
  <si>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</si>
  <si>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</si>
  <si>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</si>
  <si>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</si>
  <si>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</si>
  <si>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</si>
  <si>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</si>
  <si>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</si>
  <si>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</si>
  <si>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</si>
  <si>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</si>
  <si>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</si>
  <si>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</si>
  <si>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</si>
  <si>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</si>
  <si>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</si>
  <si>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</si>
  <si>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</si>
  <si>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</si>
  <si>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</si>
  <si>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</si>
  <si>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</si>
  <si>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</si>
  <si>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</si>
  <si>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</si>
  <si>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</si>
  <si>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</si>
  <si>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</si>
  <si>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</si>
  <si>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</si>
  <si>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</si>
  <si>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</si>
  <si>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</si>
  <si>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</si>
  <si>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</si>
  <si>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</si>
  <si>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</si>
  <si>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</si>
  <si>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</si>
  <si>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</si>
  <si>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</si>
  <si>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</si>
  <si>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</si>
  <si>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</si>
  <si>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</si>
  <si>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</si>
  <si>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</si>
  <si>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</si>
  <si>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</si>
  <si>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</si>
  <si>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</si>
  <si>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</si>
  <si>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</si>
  <si>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</si>
  <si>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</si>
  <si>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</si>
  <si>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</si>
  <si>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</si>
  <si>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</si>
  <si>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</si>
  <si>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</si>
  <si>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</si>
  <si>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</si>
  <si>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</si>
  <si>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</si>
  <si>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</si>
  <si>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</si>
  <si>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</si>
  <si>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</si>
  <si>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</si>
  <si>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</si>
  <si>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</si>
  <si>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</si>
  <si>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</si>
  <si>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</si>
  <si>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</si>
  <si>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</si>
  <si>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</si>
  <si>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</si>
  <si>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</si>
  <si>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</si>
  <si>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</si>
  <si>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</si>
  <si>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</si>
  <si>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</si>
  <si>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</si>
  <si>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</si>
  <si>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</si>
  <si>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</si>
  <si>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</si>
  <si>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</si>
  <si>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</si>
  <si>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</si>
  <si>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</si>
  <si>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</si>
  <si>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</si>
  <si>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</si>
  <si>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</si>
  <si>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</si>
  <si>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</si>
  <si>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</si>
  <si>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</si>
  <si>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</si>
  <si>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</si>
  <si>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</si>
  <si>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</si>
  <si>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</si>
  <si>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</si>
  <si>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</si>
  <si>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</si>
  <si>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</si>
  <si>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</si>
  <si>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</si>
  <si>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</si>
  <si>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</si>
  <si>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</si>
  <si>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</si>
  <si>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</si>
  <si>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</si>
  <si>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</si>
  <si>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</si>
  <si>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</si>
  <si>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</si>
  <si>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</si>
  <si>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</si>
  <si>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</si>
  <si>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</si>
  <si>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</si>
  <si>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</si>
  <si>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</si>
  <si>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</si>
  <si>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</si>
  <si>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</si>
  <si>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</si>
  <si>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</si>
  <si>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</si>
  <si>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</si>
  <si>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</si>
  <si>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</si>
  <si>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</si>
  <si>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</si>
  <si>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</si>
  <si>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</si>
  <si>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</si>
  <si>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</si>
  <si>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</si>
  <si>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</si>
  <si>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</si>
  <si>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</si>
  <si>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</si>
  <si>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</si>
  <si>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</si>
  <si>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</si>
  <si>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</si>
  <si>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</si>
  <si>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</si>
  <si>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</si>
  <si>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</si>
  <si>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</si>
  <si>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</si>
  <si>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</si>
  <si>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</si>
  <si>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</si>
  <si>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</si>
  <si>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</si>
  <si>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</si>
  <si>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</si>
  <si>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</si>
  <si>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</si>
  <si>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</si>
  <si>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</si>
  <si>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</si>
  <si>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</si>
  <si>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</si>
  <si>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</si>
  <si>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</si>
  <si>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</si>
  <si>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</si>
  <si>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</si>
  <si>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</si>
  <si>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</si>
  <si>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</si>
  <si>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</si>
  <si>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</si>
  <si>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</si>
  <si>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</si>
  <si>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</si>
  <si>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</si>
  <si>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</si>
  <si>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</si>
  <si>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</si>
  <si>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</si>
  <si>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</si>
  <si>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</si>
  <si>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</si>
  <si>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</si>
  <si>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</si>
  <si>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</si>
  <si>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</si>
  <si>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</si>
  <si>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</si>
  <si>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</si>
  <si>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</si>
  <si>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</si>
  <si>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</si>
  <si>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</si>
  <si>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</si>
  <si>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</si>
  <si>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</si>
  <si>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</si>
  <si>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</si>
  <si>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</si>
  <si>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</si>
  <si>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</si>
  <si>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</si>
  <si>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</si>
  <si>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</si>
  <si>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</si>
  <si>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</si>
  <si>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</si>
  <si>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</si>
  <si>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</si>
  <si>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</si>
  <si>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</si>
  <si>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</si>
  <si>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</si>
  <si>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</si>
  <si>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</si>
  <si>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</si>
  <si>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</si>
  <si>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</si>
  <si>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</si>
  <si>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</si>
  <si>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</si>
  <si>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</si>
  <si>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</si>
  <si>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</si>
  <si>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</si>
  <si>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</si>
  <si>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</si>
  <si>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</si>
  <si>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</si>
  <si>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</si>
  <si>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</si>
  <si>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</si>
  <si>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</si>
  <si>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</si>
  <si>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</si>
  <si>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</si>
  <si>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</si>
  <si>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</si>
  <si>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</si>
  <si>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</si>
  <si>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</si>
  <si>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</si>
  <si>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</si>
  <si>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</si>
  <si>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</si>
  <si>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</si>
  <si>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</si>
  <si>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</si>
  <si>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</si>
  <si>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</si>
  <si>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</si>
  <si>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</si>
  <si>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</si>
  <si>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</si>
  <si>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</si>
  <si>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</si>
  <si>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</si>
  <si>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</si>
  <si>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</si>
  <si>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</si>
  <si>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</si>
  <si>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</si>
  <si>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</si>
  <si>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</si>
  <si>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</si>
  <si>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</si>
  <si>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</si>
  <si>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</si>
  <si>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</si>
  <si>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</si>
  <si>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</si>
  <si>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</si>
  <si>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</si>
  <si>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</si>
  <si>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</si>
  <si>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</si>
  <si>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</si>
  <si>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</si>
  <si>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</si>
  <si>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</si>
  <si>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</si>
  <si>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</si>
  <si>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</si>
  <si>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</si>
  <si>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</si>
  <si>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</si>
  <si>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</si>
  <si>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</si>
  <si>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</si>
  <si>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</si>
  <si>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</si>
  <si>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</si>
  <si>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</si>
  <si>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</si>
  <si>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</si>
  <si>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</si>
  <si>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</si>
  <si>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</si>
  <si>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</si>
  <si>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</si>
  <si>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</si>
  <si>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</si>
  <si>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</si>
  <si>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</si>
  <si>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</si>
  <si>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</si>
  <si>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</si>
  <si>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</si>
  <si>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</si>
  <si>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</si>
  <si>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</si>
  <si>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</si>
  <si>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</si>
  <si>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</si>
  <si>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</si>
  <si>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</si>
  <si>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</si>
  <si>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</si>
  <si>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</si>
  <si>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</si>
  <si>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</si>
  <si>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</si>
  <si>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</si>
  <si>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</si>
  <si>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</si>
  <si>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</si>
  <si>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</si>
  <si>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</si>
  <si>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</si>
  <si>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</si>
  <si>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</si>
  <si>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</si>
  <si>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</si>
  <si>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</si>
  <si>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</si>
  <si>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</si>
  <si>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</si>
  <si>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</si>
  <si>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</si>
  <si>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</si>
  <si>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</si>
  <si>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</si>
  <si>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</si>
  <si>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</si>
  <si>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</si>
  <si>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</si>
  <si>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</si>
  <si>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</si>
  <si>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</si>
  <si>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</si>
  <si>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</si>
  <si>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</si>
  <si>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</si>
  <si>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</si>
  <si>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</si>
  <si>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</si>
  <si>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</si>
  <si>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</si>
  <si>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</si>
  <si>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</si>
  <si>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</si>
  <si>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</si>
  <si>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</si>
  <si>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</si>
  <si>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</si>
  <si>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</si>
  <si>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</si>
  <si>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</si>
  <si>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</si>
  <si>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</si>
  <si>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</si>
  <si>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</si>
  <si>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</si>
  <si>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</si>
  <si>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</si>
  <si>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</si>
  <si>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</si>
  <si>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</si>
  <si>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</si>
  <si>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</si>
  <si>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</si>
  <si>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</si>
  <si>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</si>
  <si>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</si>
  <si>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</si>
  <si>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</si>
  <si>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</si>
  <si>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</si>
  <si>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</si>
  <si>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</si>
  <si>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</si>
  <si>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</si>
  <si>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</si>
  <si>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</si>
  <si>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</si>
  <si>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</si>
  <si>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</si>
  <si>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</si>
  <si>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</si>
  <si>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</si>
  <si>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</si>
  <si>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</si>
  <si>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</si>
  <si>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</si>
  <si>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</si>
  <si>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</si>
  <si>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</si>
  <si>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</si>
  <si>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</si>
  <si>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</si>
  <si>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</si>
  <si>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</si>
  <si>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</si>
  <si>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</si>
  <si>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</si>
  <si>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</si>
  <si>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</si>
  <si>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</si>
  <si>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</si>
  <si>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</si>
  <si>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</si>
  <si>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</si>
  <si>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</si>
  <si>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</si>
  <si>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</si>
  <si>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</si>
  <si>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</si>
  <si>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</si>
  <si>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</si>
  <si>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</si>
  <si>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</si>
  <si>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</si>
  <si>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</si>
  <si>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</si>
  <si>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</si>
  <si>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</si>
  <si>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</si>
  <si>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</si>
  <si>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</si>
  <si>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</si>
  <si>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</si>
  <si>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</si>
  <si>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</si>
  <si>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</si>
  <si>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</si>
  <si>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</si>
  <si>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</si>
  <si>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</si>
  <si>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</si>
  <si>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</si>
  <si>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</si>
  <si>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</si>
  <si>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</si>
  <si>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</si>
  <si>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</si>
  <si>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</si>
  <si>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</si>
  <si>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</si>
  <si>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</si>
  <si>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</si>
  <si>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</si>
  <si>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</si>
  <si>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</si>
  <si>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</si>
  <si>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</si>
  <si>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</si>
  <si>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</si>
  <si>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</si>
  <si>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</si>
  <si>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</si>
  <si>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</si>
  <si>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</si>
  <si>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</si>
  <si>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</si>
  <si>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</si>
  <si>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</si>
  <si>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</si>
  <si>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</si>
  <si>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</si>
  <si>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</si>
  <si>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</si>
  <si>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</si>
  <si>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</si>
  <si>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</si>
  <si>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</si>
  <si>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</si>
  <si>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</si>
  <si>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</si>
  <si>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</si>
  <si>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</si>
  <si>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</si>
  <si>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</si>
  <si>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</si>
  <si>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</si>
  <si>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</si>
  <si>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</si>
  <si>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</si>
  <si>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</si>
  <si>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</si>
  <si>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</si>
  <si>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</si>
  <si>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</si>
  <si>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</si>
  <si>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</si>
  <si>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</si>
  <si>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</si>
  <si>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</si>
  <si>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</si>
  <si>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</si>
  <si>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</si>
  <si>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</si>
  <si>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</si>
  <si>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</si>
  <si>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</si>
  <si>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</si>
  <si>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</si>
  <si>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</si>
  <si>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</si>
  <si>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</si>
  <si>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</si>
  <si>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</si>
  <si>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</si>
  <si>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</si>
  <si>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</si>
  <si>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</si>
  <si>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</si>
  <si>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</si>
  <si>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</si>
  <si>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</si>
  <si>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</si>
  <si>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</si>
  <si>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</si>
  <si>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</si>
  <si>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</si>
  <si>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</si>
  <si>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</si>
  <si>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</si>
  <si>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</si>
  <si>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</si>
  <si>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</si>
  <si>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</si>
  <si>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</si>
  <si>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</si>
  <si>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</si>
  <si>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</si>
  <si>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</si>
  <si>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</si>
  <si>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</si>
  <si>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</si>
  <si>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</si>
  <si>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</si>
  <si>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</si>
  <si>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</si>
  <si>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</si>
  <si>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</si>
  <si>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</si>
  <si>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</si>
  <si>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</si>
  <si>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</si>
  <si>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</si>
  <si>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</si>
  <si>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</si>
  <si>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</si>
  <si>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</si>
  <si>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</si>
  <si>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</si>
  <si>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</si>
  <si>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</si>
  <si>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</si>
  <si>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</si>
  <si>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</si>
  <si>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</si>
  <si>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</si>
  <si>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</si>
  <si>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</si>
  <si>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</si>
  <si>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</si>
  <si>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</si>
  <si>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</si>
  <si>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</si>
  <si>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</si>
  <si>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</si>
  <si>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</si>
  <si>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</si>
  <si>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</si>
  <si>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</si>
  <si>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</si>
  <si>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</si>
  <si>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</si>
  <si>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</si>
  <si>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</si>
  <si>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</si>
  <si>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</si>
  <si>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</si>
  <si>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</si>
  <si>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</si>
  <si>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</si>
  <si>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</si>
  <si>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</si>
  <si>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</si>
  <si>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</si>
  <si>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</si>
  <si>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</si>
  <si>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</si>
  <si>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</si>
  <si>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</si>
  <si>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</si>
  <si>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</si>
  <si>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</si>
  <si>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</si>
  <si>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</si>
  <si>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</si>
  <si>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</si>
  <si>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</si>
  <si>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</si>
  <si>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</si>
  <si>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</si>
  <si>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</si>
  <si>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</si>
  <si>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</si>
  <si>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</si>
  <si>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</si>
  <si>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</si>
  <si>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</si>
  <si>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</si>
  <si>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</si>
  <si>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</si>
  <si>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</si>
  <si>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</si>
  <si>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</si>
  <si>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</si>
  <si>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</si>
  <si>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</si>
  <si>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</si>
  <si>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</si>
  <si>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</si>
  <si>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</si>
  <si>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</si>
  <si>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</si>
  <si>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</si>
  <si>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</si>
  <si>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</si>
  <si>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</si>
  <si>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</si>
  <si>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</si>
  <si>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</si>
  <si>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</si>
  <si>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</si>
  <si>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</si>
  <si>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</si>
  <si>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</si>
  <si>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</si>
  <si>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</si>
  <si>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</si>
  <si>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</si>
  <si>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</si>
  <si>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</si>
  <si>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</si>
  <si>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</si>
  <si>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</si>
  <si>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</si>
  <si>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</si>
  <si>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</si>
  <si>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</si>
  <si>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</si>
  <si>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</si>
  <si>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</si>
  <si>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</si>
  <si>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</si>
  <si>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</si>
  <si>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</si>
  <si>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</si>
  <si>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</si>
  <si>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</si>
  <si>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</si>
  <si>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</si>
  <si>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</si>
  <si>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</si>
  <si>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</si>
  <si>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</si>
  <si>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</si>
  <si>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</si>
  <si>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</si>
  <si>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</si>
  <si>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</si>
  <si>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</si>
  <si>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</si>
  <si>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</si>
  <si>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</si>
  <si>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</si>
  <si>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</si>
  <si>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</si>
  <si>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</si>
  <si>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</si>
  <si>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</si>
  <si>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</si>
  <si>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</si>
  <si>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</si>
  <si>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</si>
  <si>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</si>
  <si>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</si>
  <si>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</si>
  <si>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</si>
  <si>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</si>
  <si>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</si>
  <si>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</si>
  <si>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</si>
  <si>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</si>
  <si>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</si>
  <si>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</si>
  <si>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</si>
  <si>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</si>
  <si>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</si>
  <si>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</si>
  <si>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</si>
  <si>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</si>
  <si>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</si>
  <si>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</si>
  <si>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</si>
  <si>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</si>
  <si>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</si>
  <si>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</si>
  <si>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</si>
  <si>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</si>
  <si>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</si>
  <si>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</si>
  <si>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</si>
  <si>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</si>
  <si>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</si>
  <si>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</si>
  <si>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</si>
  <si>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</si>
  <si>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</si>
  <si>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</si>
  <si>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</si>
  <si>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</si>
  <si>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</si>
  <si>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</si>
  <si>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</si>
  <si>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</si>
  <si>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</si>
  <si>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</si>
  <si>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</si>
  <si>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</si>
  <si>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</si>
  <si>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</si>
  <si>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</si>
  <si>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</si>
  <si>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</si>
  <si>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</si>
  <si>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</si>
  <si>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</si>
  <si>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</si>
  <si>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</si>
  <si>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</si>
  <si>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</si>
  <si>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</si>
  <si>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</si>
  <si>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</si>
  <si>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</si>
  <si>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</si>
  <si>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</si>
  <si>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</si>
  <si>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</si>
  <si>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</si>
  <si>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</si>
  <si>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</si>
  <si>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</si>
  <si>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</si>
  <si>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</si>
  <si>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</si>
  <si>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</si>
  <si>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</si>
  <si>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</si>
  <si>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</si>
  <si>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</si>
  <si>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</si>
  <si>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</si>
  <si>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</si>
  <si>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</si>
  <si>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</si>
  <si>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</si>
  <si>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</si>
  <si>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</si>
  <si>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</si>
  <si>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</si>
  <si>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</si>
  <si>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</si>
  <si>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</si>
  <si>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</si>
  <si>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</si>
  <si>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</si>
  <si>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</si>
  <si>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</si>
  <si>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</si>
  <si>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</si>
  <si>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</si>
  <si>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</si>
  <si>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</si>
  <si>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</si>
  <si>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</si>
  <si>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</si>
  <si>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</si>
  <si>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</si>
  <si>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</si>
  <si>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</si>
  <si>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</si>
  <si>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</si>
  <si>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</si>
  <si>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</si>
  <si>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</si>
  <si>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</si>
  <si>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</si>
  <si>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</si>
  <si>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</si>
  <si>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</si>
  <si>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</si>
  <si>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</si>
  <si>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</si>
  <si>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</si>
  <si>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</si>
  <si>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</si>
  <si>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</si>
  <si>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</si>
  <si>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</si>
  <si>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</si>
  <si>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</si>
  <si>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</si>
  <si>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</si>
  <si>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</si>
  <si>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</si>
  <si>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</si>
  <si>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</si>
  <si>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</si>
  <si>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</si>
  <si>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</si>
  <si>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</si>
  <si>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</si>
  <si>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</si>
  <si>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</si>
  <si>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</si>
  <si>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</si>
  <si>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</si>
  <si>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</si>
  <si>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</si>
  <si>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</si>
  <si>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</si>
  <si>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</si>
  <si>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</si>
  <si>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</si>
  <si>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</si>
  <si>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</si>
  <si>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</si>
  <si>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</si>
  <si>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</si>
  <si>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</si>
  <si>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</si>
  <si>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</si>
  <si>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</si>
  <si>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</si>
  <si>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</si>
  <si>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</si>
  <si>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</si>
  <si>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</si>
  <si>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</si>
  <si>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</si>
  <si>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</si>
  <si>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</si>
  <si>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</si>
  <si>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</si>
  <si>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</si>
  <si>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</si>
  <si>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</si>
  <si>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</si>
  <si>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</si>
  <si>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</si>
  <si>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</si>
  <si>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</si>
  <si>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</si>
  <si>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</si>
  <si>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</si>
  <si>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</si>
  <si>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</si>
  <si>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</si>
  <si>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</si>
  <si>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</si>
  <si>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</si>
  <si>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</si>
  <si>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</si>
  <si>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</si>
  <si>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</si>
  <si>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</si>
  <si>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</si>
  <si>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</si>
  <si>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</si>
  <si>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</si>
  <si>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</si>
  <si>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</si>
  <si>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</si>
  <si>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</si>
  <si>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</si>
  <si>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</si>
  <si>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</si>
  <si>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</si>
  <si>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</si>
  <si>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</si>
  <si>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</si>
  <si>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</si>
  <si>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</si>
  <si>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</si>
  <si>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</si>
  <si>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</si>
  <si>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</si>
  <si>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</si>
  <si>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</si>
  <si>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</si>
  <si>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</si>
  <si>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</si>
  <si>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</si>
  <si>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</si>
  <si>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</si>
  <si>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</si>
  <si>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</si>
  <si>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</si>
  <si>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</si>
  <si>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</si>
  <si>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</si>
  <si>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</si>
  <si>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</si>
  <si>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</si>
  <si>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</si>
  <si>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</si>
  <si>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</si>
  <si>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</si>
  <si>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</si>
  <si>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</si>
  <si>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</si>
  <si>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</si>
  <si>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</si>
  <si>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</si>
  <si>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</si>
  <si>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</si>
  <si>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</si>
  <si>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</si>
  <si>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</si>
  <si>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</si>
  <si>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</si>
  <si>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</si>
  <si>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</si>
  <si>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</si>
  <si>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</si>
  <si>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</si>
  <si>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</si>
  <si>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</si>
  <si>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</si>
  <si>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</si>
  <si>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</si>
  <si>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</si>
  <si>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</si>
  <si>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</si>
  <si>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</si>
  <si>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</si>
  <si>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</si>
  <si>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</si>
  <si>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</si>
  <si>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</si>
  <si>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</si>
  <si>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</si>
  <si>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</si>
  <si>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</si>
  <si>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</si>
  <si>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</si>
  <si>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</si>
  <si>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</si>
  <si>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</si>
  <si>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</si>
  <si>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</si>
  <si>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</si>
  <si>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</si>
  <si>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</si>
  <si>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</si>
  <si>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</si>
  <si>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</si>
  <si>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</si>
  <si>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</si>
  <si>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</si>
  <si>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</si>
  <si>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</si>
  <si>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</si>
  <si>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</si>
  <si>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</si>
  <si>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</si>
  <si>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</si>
  <si>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</si>
  <si>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</si>
  <si>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</si>
  <si>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</si>
  <si>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</si>
  <si>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</si>
  <si>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</si>
  <si>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</si>
  <si>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</si>
  <si>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</si>
  <si>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</si>
  <si>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</si>
  <si>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</si>
  <si>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</si>
  <si>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</si>
  <si>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</si>
  <si>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</si>
  <si>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</si>
  <si>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</si>
  <si>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</si>
  <si>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</si>
  <si>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</si>
  <si>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</si>
  <si>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</si>
  <si>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</si>
  <si>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</si>
  <si>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</si>
  <si>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</si>
  <si>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</si>
  <si>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</si>
  <si>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</si>
  <si>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</si>
  <si>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</si>
  <si>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</si>
  <si>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</si>
  <si>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</si>
  <si>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</si>
  <si>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</si>
  <si>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</si>
  <si>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</si>
  <si>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</si>
  <si>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</si>
  <si>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</si>
  <si>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</si>
  <si>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</si>
  <si>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</si>
  <si>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</si>
  <si>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</si>
  <si>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</si>
  <si>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</si>
  <si>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</si>
  <si>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</si>
  <si>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</si>
  <si>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</si>
  <si>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</si>
  <si>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</si>
  <si>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</si>
  <si>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</si>
  <si>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</si>
  <si>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</si>
  <si>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</si>
  <si>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</si>
  <si>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</si>
  <si>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</si>
  <si>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</si>
  <si>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</si>
  <si>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</si>
  <si>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</si>
  <si>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</si>
  <si>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</si>
  <si>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</si>
  <si>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</si>
  <si>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</si>
  <si>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</si>
  <si>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</si>
  <si>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</si>
  <si>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</si>
  <si>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</si>
  <si>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</si>
  <si>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</si>
  <si>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</si>
  <si>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</si>
  <si>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</si>
  <si>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</si>
  <si>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</si>
  <si>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</si>
  <si>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</si>
  <si>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</si>
  <si>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</si>
  <si>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</si>
  <si>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</si>
  <si>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</si>
  <si>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</si>
  <si>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</si>
  <si>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</si>
  <si>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</si>
  <si>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</si>
  <si>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</si>
  <si>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</si>
  <si>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</si>
  <si>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</si>
  <si>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</si>
  <si>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</si>
  <si>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</si>
  <si>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</si>
  <si>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</si>
  <si>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</si>
  <si>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</si>
  <si>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</si>
  <si>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</si>
  <si>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</si>
  <si>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</si>
  <si>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</si>
  <si>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</si>
  <si>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</si>
  <si>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</si>
  <si>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</si>
  <si>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</si>
  <si>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</si>
  <si>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</si>
  <si>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</si>
  <si>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</si>
  <si>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</si>
  <si>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</si>
  <si>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</si>
  <si>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</si>
  <si>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</si>
  <si>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</si>
  <si>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</si>
  <si>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</si>
  <si>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</si>
  <si>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</si>
  <si>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</si>
  <si>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</si>
  <si>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</si>
  <si>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</si>
  <si>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</si>
  <si>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</si>
  <si>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</si>
  <si>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</si>
  <si>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</si>
  <si>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</si>
  <si>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</si>
  <si>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</si>
  <si>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</si>
  <si>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</si>
  <si>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</si>
  <si>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</si>
  <si>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</si>
  <si>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</si>
  <si>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</si>
  <si>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</si>
  <si>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</si>
  <si>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</si>
  <si>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</si>
  <si>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</si>
  <si>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</si>
  <si>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</si>
  <si>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</si>
  <si>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</si>
  <si>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</si>
  <si>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</si>
  <si>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</si>
  <si>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</si>
  <si>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</si>
  <si>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</si>
  <si>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</si>
  <si>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</si>
  <si>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</si>
  <si>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</si>
  <si>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</si>
  <si>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</si>
  <si>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</si>
  <si>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</si>
  <si>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</si>
  <si>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</si>
  <si>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</si>
  <si>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</si>
  <si>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</si>
  <si>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</si>
  <si>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</si>
  <si>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</si>
  <si>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</si>
  <si>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</si>
  <si>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</si>
  <si>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</si>
  <si>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</si>
  <si>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</si>
  <si>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</si>
  <si>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</si>
  <si>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</si>
  <si>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</si>
  <si>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</si>
  <si>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</si>
  <si>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</si>
  <si>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</si>
  <si>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</si>
  <si>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</si>
  <si>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</si>
  <si>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</si>
  <si>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</si>
  <si>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</si>
  <si>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</si>
  <si>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</si>
  <si>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</si>
  <si>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</si>
  <si>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</si>
  <si>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</si>
  <si>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</si>
  <si>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</si>
  <si>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</si>
  <si>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</si>
  <si>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</si>
  <si>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</si>
  <si>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</si>
  <si>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</si>
  <si>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</si>
  <si>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</si>
  <si>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</si>
  <si>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</si>
  <si>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</si>
  <si>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</si>
  <si>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</si>
  <si>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</si>
  <si>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</si>
  <si>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</si>
  <si>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</si>
  <si>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</si>
  <si>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</si>
  <si>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</si>
  <si>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</si>
  <si>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</si>
  <si>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</si>
  <si>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</si>
  <si>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</si>
  <si>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</si>
  <si>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</si>
  <si>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</si>
  <si>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</si>
  <si>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</si>
  <si>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</si>
  <si>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</si>
  <si>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</si>
  <si>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</si>
  <si>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</si>
  <si>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</si>
  <si>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</si>
  <si>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</si>
  <si>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</si>
  <si>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</si>
  <si>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</si>
  <si>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</si>
  <si>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</si>
  <si>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</si>
  <si>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</si>
  <si>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</si>
  <si>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</si>
  <si>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</si>
  <si>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</si>
  <si>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</si>
  <si>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</si>
  <si>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</si>
  <si>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</si>
  <si>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</si>
  <si>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</si>
  <si>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</si>
  <si>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</si>
  <si>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</si>
  <si>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</si>
  <si>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</si>
  <si>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</si>
  <si>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</si>
  <si>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</si>
  <si>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</si>
  <si>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</si>
  <si>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</si>
  <si>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</si>
  <si>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</si>
  <si>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</si>
  <si>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</si>
  <si>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</si>
  <si>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</si>
  <si>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</si>
  <si>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</si>
  <si>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</si>
  <si>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</si>
  <si>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</si>
  <si>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</si>
  <si>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</si>
  <si>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</si>
  <si>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</si>
  <si>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</si>
  <si>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</si>
  <si>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</si>
  <si>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</si>
  <si>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</si>
  <si>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</si>
  <si>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</si>
  <si>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</si>
  <si>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</si>
  <si>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</si>
  <si>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</si>
  <si>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</si>
  <si>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</si>
  <si>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</si>
  <si>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</si>
  <si>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</si>
  <si>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</si>
  <si>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</si>
  <si>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</si>
  <si>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</si>
  <si>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</si>
  <si>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</si>
  <si>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</si>
  <si>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</si>
  <si>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</si>
  <si>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</si>
  <si>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</si>
  <si>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</si>
  <si>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</si>
  <si>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</si>
  <si>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</si>
  <si>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</si>
  <si>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</si>
  <si>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</si>
  <si>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</si>
  <si>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</si>
  <si>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</si>
  <si>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</si>
  <si>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</si>
  <si>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</si>
  <si>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</si>
  <si>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</si>
  <si>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</si>
  <si>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</si>
  <si>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</si>
  <si>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</si>
  <si>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</si>
  <si>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</si>
  <si>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</si>
  <si>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</si>
  <si>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</si>
  <si>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</si>
  <si>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</si>
  <si>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</si>
  <si>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</si>
  <si>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</si>
  <si>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</si>
  <si>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</si>
  <si>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</si>
  <si>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</si>
  <si>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</si>
  <si>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</si>
  <si>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</si>
  <si>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</si>
  <si>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</si>
  <si>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</si>
  <si>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</si>
  <si>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</si>
  <si>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</si>
  <si>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</si>
  <si>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</si>
  <si>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</si>
  <si>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</si>
  <si>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</si>
  <si>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</si>
  <si>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</si>
  <si>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</si>
  <si>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</si>
  <si>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</si>
  <si>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</si>
  <si>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</si>
  <si>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</si>
  <si>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</si>
  <si>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</si>
  <si>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</si>
  <si>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</si>
  <si>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</si>
  <si>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</si>
  <si>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</si>
  <si>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</si>
  <si>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</si>
  <si>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</si>
  <si>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</si>
  <si>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</si>
  <si>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</si>
  <si>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</si>
  <si>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</si>
  <si>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</si>
  <si>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</si>
  <si>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</si>
  <si>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</si>
  <si>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</si>
  <si>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</si>
  <si>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</si>
  <si>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</si>
  <si>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</si>
  <si>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</si>
  <si>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</si>
  <si>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</si>
  <si>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</si>
  <si>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</si>
  <si>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</si>
  <si>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</si>
  <si>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</si>
  <si>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</si>
  <si>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</si>
  <si>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</si>
  <si>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</si>
  <si>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</si>
  <si>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</si>
  <si>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</si>
  <si>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</si>
  <si>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</si>
  <si>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</si>
  <si>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</si>
  <si>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</si>
  <si>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</si>
  <si>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</si>
  <si>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</si>
  <si>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</si>
  <si>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</si>
  <si>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</si>
  <si>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</si>
  <si>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</si>
  <si>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</si>
  <si>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</si>
  <si>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</si>
  <si>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</si>
  <si>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</si>
  <si>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</si>
  <si>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</si>
  <si>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</si>
  <si>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</si>
  <si>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</si>
  <si>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</si>
  <si>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</si>
  <si>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</si>
  <si>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</si>
  <si>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</si>
  <si>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</si>
  <si>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</si>
  <si>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</si>
  <si>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</si>
  <si>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</si>
  <si>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</si>
  <si>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</si>
  <si>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</si>
  <si>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</si>
  <si>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</si>
  <si>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</si>
  <si>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</si>
  <si>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</si>
  <si>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</si>
  <si>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</si>
  <si>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</si>
  <si>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</si>
  <si>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</si>
  <si>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</si>
  <si>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</si>
  <si>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</si>
  <si>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</si>
  <si>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</si>
  <si>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</si>
  <si>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</si>
  <si>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</si>
  <si>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</si>
  <si>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</si>
  <si>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</si>
  <si>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</si>
  <si>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</si>
  <si>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</si>
  <si>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</si>
  <si>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</si>
  <si>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</si>
  <si>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</si>
  <si>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</si>
  <si>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</si>
  <si>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</si>
  <si>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</si>
  <si>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</si>
  <si>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</si>
  <si>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</si>
  <si>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</si>
  <si>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</si>
  <si>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</si>
  <si>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</si>
  <si>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</si>
  <si>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</si>
  <si>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</si>
  <si>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</si>
  <si>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</si>
  <si>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</si>
  <si>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</si>
  <si>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</si>
  <si>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</si>
  <si>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</si>
  <si>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</si>
  <si>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</si>
  <si>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</si>
  <si>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</si>
  <si>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</si>
  <si>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</si>
  <si>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</si>
  <si>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</si>
  <si>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</si>
  <si>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</si>
  <si>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</si>
  <si>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</si>
  <si>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</si>
  <si>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</si>
  <si>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</si>
  <si>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</si>
  <si>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</si>
  <si>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</si>
  <si>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</si>
  <si>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</si>
  <si>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</si>
  <si>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</si>
  <si>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</si>
  <si>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</si>
  <si>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</si>
  <si>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</si>
  <si>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</si>
  <si>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</si>
  <si>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</si>
  <si>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</si>
  <si>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</si>
  <si>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</si>
  <si>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</si>
  <si>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</si>
  <si>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</si>
  <si>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</si>
  <si>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</si>
  <si>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</si>
  <si>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</si>
  <si>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</si>
  <si>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</si>
  <si>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</si>
  <si>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</si>
  <si>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</si>
  <si>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</si>
  <si>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</si>
  <si>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</si>
  <si>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</si>
  <si>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</si>
  <si>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</si>
  <si>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</si>
  <si>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</si>
  <si>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</si>
  <si>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</si>
  <si>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</si>
  <si>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</si>
  <si>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</si>
  <si>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</si>
  <si>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</si>
  <si>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</si>
  <si>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</si>
  <si>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</si>
  <si>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</si>
  <si>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</si>
  <si>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</si>
  <si>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</si>
  <si>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</si>
  <si>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</si>
  <si>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</si>
  <si>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</si>
  <si>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</si>
  <si>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</si>
  <si>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</si>
  <si>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</si>
  <si>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</si>
  <si>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</si>
  <si>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</si>
  <si>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</si>
  <si>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</si>
  <si>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</si>
  <si>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</si>
  <si>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</si>
  <si>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</si>
  <si>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</si>
  <si>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</si>
  <si>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</si>
  <si>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</si>
  <si>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</si>
  <si>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</si>
  <si>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</si>
  <si>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</si>
  <si>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</si>
  <si>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</si>
  <si>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</si>
  <si>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</si>
  <si>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</si>
  <si>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</si>
  <si>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</si>
  <si>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</si>
  <si>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</si>
  <si>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</si>
  <si>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</si>
  <si>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</si>
  <si>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</si>
  <si>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</si>
  <si>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</si>
  <si>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</si>
  <si>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</si>
  <si>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</si>
  <si>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</si>
  <si>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</si>
  <si>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</si>
  <si>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</si>
  <si>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</si>
  <si>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</si>
  <si>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</si>
  <si>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</si>
  <si>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</si>
  <si>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</si>
  <si>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</si>
  <si>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</si>
  <si>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</si>
  <si>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</si>
  <si>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</si>
  <si>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</si>
  <si>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</si>
  <si>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</si>
  <si>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</si>
  <si>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</si>
  <si>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</si>
  <si>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</si>
  <si>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</si>
  <si>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</si>
  <si>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</si>
  <si>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</si>
  <si>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</si>
  <si>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</si>
  <si>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</si>
  <si>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</si>
  <si>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</si>
  <si>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</si>
  <si>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</si>
  <si>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</si>
  <si>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</si>
  <si>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</si>
  <si>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</si>
  <si>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</si>
  <si>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</si>
  <si>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</si>
  <si>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</si>
  <si>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</si>
  <si>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</si>
  <si>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</si>
  <si>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</si>
  <si>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</si>
  <si>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</si>
  <si>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</si>
  <si>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</si>
  <si>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</si>
  <si>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</si>
  <si>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</si>
  <si>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</si>
  <si>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</si>
  <si>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</si>
  <si>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</si>
  <si>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</si>
  <si>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</si>
  <si>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</si>
  <si>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</si>
  <si>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</si>
  <si>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</si>
  <si>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</si>
  <si>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</si>
  <si>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</si>
  <si>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</si>
  <si>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</si>
  <si>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</si>
  <si>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</si>
  <si>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</si>
  <si>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</si>
  <si>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</si>
  <si>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</si>
  <si>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</si>
  <si>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</si>
  <si>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</si>
  <si>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</si>
  <si>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</si>
  <si>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</si>
  <si>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</si>
  <si>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</si>
  <si>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</si>
  <si>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</si>
  <si>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</si>
  <si>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</si>
  <si>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</si>
  <si>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</si>
  <si>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</si>
  <si>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</si>
  <si>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</si>
  <si>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</si>
  <si>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</si>
  <si>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</si>
  <si>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</si>
  <si>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</si>
  <si>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</si>
  <si>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</si>
  <si>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</si>
  <si>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</si>
  <si>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</si>
  <si>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</si>
  <si>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</si>
  <si>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</si>
  <si>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</si>
  <si>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</si>
  <si>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</si>
  <si>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</si>
  <si>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</si>
  <si>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</si>
  <si>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</si>
  <si>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</si>
  <si>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</si>
  <si>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</si>
  <si>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</si>
  <si>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</si>
  <si>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</si>
  <si>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</si>
  <si>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</si>
  <si>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</si>
  <si>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</si>
  <si>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</si>
  <si>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</si>
  <si>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</si>
  <si>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</si>
  <si>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</si>
  <si>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</si>
  <si>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</si>
  <si>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</si>
  <si>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</si>
  <si>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</si>
  <si>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</si>
  <si>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</si>
  <si>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</si>
  <si>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</si>
  <si>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</si>
  <si>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</si>
  <si>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</si>
  <si>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</si>
  <si>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</si>
  <si>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</si>
  <si>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</si>
  <si>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</si>
  <si>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</si>
  <si>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</si>
  <si>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</si>
  <si>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</si>
  <si>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</si>
  <si>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</si>
  <si>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</si>
  <si>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</si>
  <si>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</si>
  <si>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</si>
  <si>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</si>
  <si>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</si>
  <si>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</si>
  <si>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</si>
  <si>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</si>
  <si>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</si>
  <si>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</si>
  <si>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</si>
  <si>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</si>
  <si>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</si>
  <si>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</si>
  <si>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</si>
  <si>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</si>
  <si>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</si>
  <si>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</si>
  <si>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</si>
  <si>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</si>
  <si>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</si>
  <si>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</si>
  <si>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</si>
  <si>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</si>
  <si>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</si>
  <si>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</si>
  <si>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</si>
  <si>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</si>
  <si>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</si>
  <si>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</si>
  <si>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</si>
  <si>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</si>
  <si>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</si>
  <si>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</si>
  <si>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</si>
  <si>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</si>
  <si>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</si>
  <si>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</si>
  <si>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</si>
  <si>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</si>
  <si>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</si>
  <si>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</si>
  <si>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</si>
  <si>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</si>
  <si>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</si>
  <si>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</si>
  <si>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</si>
  <si>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</si>
  <si>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</si>
  <si>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</si>
  <si>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</si>
  <si>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</si>
  <si>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</si>
  <si>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</si>
  <si>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</si>
  <si>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</si>
  <si>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</si>
  <si>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</si>
  <si>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</si>
  <si>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</si>
  <si>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</si>
  <si>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</si>
  <si>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</si>
  <si>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</si>
  <si>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</si>
  <si>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</si>
  <si>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</si>
  <si>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</si>
  <si>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</si>
  <si>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</si>
  <si>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</si>
  <si>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</si>
  <si>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</si>
  <si>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</si>
  <si>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</si>
  <si>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</si>
  <si>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</si>
  <si>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</si>
  <si>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</si>
  <si>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</si>
  <si>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</si>
  <si>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</si>
  <si>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</si>
  <si>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</si>
  <si>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</si>
  <si>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</si>
  <si>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</si>
  <si>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</si>
  <si>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</si>
  <si>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</si>
  <si>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</si>
  <si>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</si>
  <si>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</si>
  <si>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</si>
  <si>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</si>
  <si>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</si>
  <si>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</si>
  <si>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</si>
  <si>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</si>
  <si>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</si>
  <si>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</si>
  <si>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</si>
  <si>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</si>
  <si>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</si>
  <si>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</si>
  <si>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</si>
  <si>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</si>
  <si>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</si>
  <si>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</si>
  <si>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</si>
  <si>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</si>
  <si>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</si>
  <si>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</si>
  <si>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</si>
  <si>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</si>
  <si>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</si>
  <si>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</si>
  <si>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</si>
  <si>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</si>
  <si>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</si>
  <si>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</si>
  <si>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</si>
  <si>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</si>
  <si>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</si>
  <si>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</si>
  <si>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</si>
  <si>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</si>
  <si>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</si>
  <si>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</si>
  <si>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</si>
  <si>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</si>
  <si>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</si>
  <si>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</si>
  <si>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</si>
  <si>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</si>
  <si>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</si>
  <si>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</si>
  <si>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</si>
  <si>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</si>
  <si>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</si>
  <si>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</si>
  <si>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</si>
  <si>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</si>
  <si>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</si>
  <si>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</si>
  <si>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</si>
  <si>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</si>
  <si>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</si>
  <si>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</si>
  <si>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</si>
  <si>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</si>
  <si>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</si>
  <si>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</si>
  <si>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</si>
  <si>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</si>
  <si>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</si>
  <si>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</si>
  <si>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</si>
  <si>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</si>
  <si>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</si>
  <si>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</si>
  <si>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</si>
  <si>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</si>
  <si>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</si>
  <si>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</si>
  <si>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</si>
  <si>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</si>
  <si>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</si>
  <si>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</si>
  <si>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</si>
  <si>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</si>
  <si>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</si>
  <si>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</si>
  <si>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</si>
  <si>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</si>
  <si>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</si>
  <si>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</si>
  <si>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</si>
  <si>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</si>
  <si>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</si>
  <si>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</si>
  <si>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</si>
  <si>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</si>
  <si>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</si>
  <si>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</si>
  <si>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</si>
  <si>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</si>
  <si>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</si>
  <si>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</si>
  <si>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</si>
  <si>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</si>
  <si>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</si>
  <si>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</si>
  <si>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</si>
  <si>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</si>
  <si>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</si>
  <si>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</si>
  <si>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</si>
  <si>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</si>
  <si>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</si>
  <si>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</si>
  <si>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</si>
  <si>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</si>
  <si>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</si>
  <si>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</si>
  <si>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</si>
  <si>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</si>
  <si>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</si>
  <si>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</si>
  <si>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</si>
  <si>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</si>
  <si>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</si>
  <si>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</si>
  <si>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</si>
  <si>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</si>
  <si>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</si>
  <si>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</si>
  <si>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</si>
  <si>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</si>
  <si>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</si>
  <si>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</si>
  <si>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</si>
  <si>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</si>
  <si>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</si>
  <si>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</si>
  <si>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</si>
  <si>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</si>
  <si>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</si>
  <si>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</si>
  <si>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</si>
  <si>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</si>
  <si>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</si>
  <si>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</si>
  <si>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</si>
  <si>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</si>
  <si>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</si>
  <si>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</si>
  <si>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</si>
  <si>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</si>
  <si>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</si>
  <si>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</si>
  <si>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</si>
  <si>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</si>
  <si>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</si>
  <si>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</si>
  <si>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</si>
  <si>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</si>
  <si>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</si>
  <si>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</si>
  <si>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</si>
  <si>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</si>
  <si>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</si>
  <si>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</si>
  <si>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</si>
  <si>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</si>
  <si>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</si>
  <si>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</si>
  <si>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</si>
  <si>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</si>
  <si>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</si>
  <si>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</si>
  <si>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</si>
  <si>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</si>
  <si>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</si>
  <si>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</si>
  <si>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</si>
  <si>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</si>
  <si>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</si>
  <si>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</si>
  <si>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</si>
  <si>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</si>
  <si>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</si>
  <si>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</si>
  <si>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</si>
  <si>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</si>
  <si>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</si>
  <si>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</si>
  <si>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</si>
  <si>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</si>
  <si>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</si>
  <si>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</si>
  <si>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</si>
  <si>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</si>
  <si>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</si>
  <si>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</si>
  <si>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</si>
  <si>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</si>
  <si>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</si>
  <si>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</si>
  <si>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</si>
  <si>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</si>
  <si>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</si>
  <si>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</si>
  <si>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</si>
  <si>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</si>
  <si>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</si>
  <si>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</si>
  <si>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</si>
  <si>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</si>
  <si>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</si>
  <si>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</si>
  <si>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</si>
  <si>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</si>
  <si>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</si>
  <si>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</si>
  <si>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</si>
  <si>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</si>
  <si>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</si>
  <si>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</si>
  <si>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</si>
  <si>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</si>
  <si>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</si>
  <si>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</si>
  <si>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</si>
  <si>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</si>
  <si>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</si>
  <si>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</si>
  <si>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</si>
  <si>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</si>
  <si>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</si>
  <si>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</si>
  <si>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</si>
  <si>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</si>
  <si>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</si>
  <si>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</si>
  <si>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</si>
  <si>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</si>
  <si>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</si>
  <si>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</si>
  <si>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</si>
  <si>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</si>
  <si>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</si>
  <si>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</si>
  <si>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</si>
  <si>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</si>
  <si>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</si>
  <si>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</si>
  <si>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</si>
  <si>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</si>
  <si>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</si>
  <si>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</si>
  <si>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</si>
  <si>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</si>
  <si>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</si>
  <si>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</si>
  <si>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</si>
  <si>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</si>
  <si>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</si>
  <si>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</si>
  <si>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</si>
  <si>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</si>
  <si>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</si>
  <si>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</si>
  <si>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</si>
  <si>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</si>
  <si>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</si>
  <si>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</si>
  <si>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</si>
  <si>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</si>
  <si>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</si>
  <si>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</si>
  <si>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</si>
  <si>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</si>
  <si>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</si>
  <si>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</si>
  <si>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</si>
  <si>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</si>
  <si>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</si>
  <si>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</si>
  <si>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</si>
  <si>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</si>
  <si>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</si>
  <si>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</si>
  <si>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</si>
  <si>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</si>
  <si>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</si>
  <si>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</si>
  <si>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</si>
  <si>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</si>
  <si>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</si>
  <si>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</si>
  <si>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</si>
  <si>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</si>
  <si>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</si>
  <si>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</si>
  <si>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</si>
  <si>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</si>
  <si>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</si>
  <si>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</si>
  <si>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</si>
  <si>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</si>
  <si>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</si>
  <si>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</si>
  <si>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</si>
  <si>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</si>
  <si>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</si>
  <si>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</si>
  <si>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</si>
  <si>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</si>
  <si>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</si>
  <si>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</si>
  <si>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</si>
  <si>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</si>
  <si>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</si>
  <si>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</si>
  <si>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</si>
  <si>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</si>
  <si>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</si>
  <si>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</si>
  <si>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</si>
  <si>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</si>
  <si>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</si>
  <si>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</si>
  <si>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</si>
  <si>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</si>
  <si>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</si>
  <si>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</si>
  <si>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</si>
  <si>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</si>
  <si>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</si>
  <si>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</si>
  <si>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</si>
  <si>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</si>
  <si>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</si>
  <si>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</si>
  <si>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</si>
  <si>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</si>
  <si>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</si>
  <si>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</si>
  <si>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</si>
  <si>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</si>
  <si>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</si>
  <si>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</si>
  <si>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</si>
  <si>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</si>
  <si>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</si>
  <si>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</si>
  <si>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</si>
  <si>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</si>
  <si>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</si>
  <si>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</si>
  <si>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</si>
  <si>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</si>
  <si>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</si>
  <si>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</si>
  <si>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</si>
  <si>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</si>
  <si>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</si>
  <si>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</si>
  <si>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</si>
  <si>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</si>
  <si>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</si>
  <si>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</si>
  <si>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</si>
  <si>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</si>
  <si>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</si>
  <si>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</si>
  <si>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</si>
  <si>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</si>
  <si>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</si>
  <si>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</si>
  <si>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</si>
  <si>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</si>
  <si>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</si>
  <si>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</si>
  <si>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</si>
  <si>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</si>
  <si>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</si>
  <si>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</si>
  <si>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</si>
  <si>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</si>
  <si>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</si>
  <si>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</si>
  <si>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</si>
  <si>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</si>
  <si>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</si>
  <si>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</si>
  <si>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</si>
  <si>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</si>
  <si>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</si>
  <si>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</si>
  <si>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</si>
  <si>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</si>
  <si>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</si>
  <si>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</si>
  <si>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</si>
  <si>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</si>
  <si>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</si>
  <si>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</si>
  <si>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</si>
  <si>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</si>
  <si>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</si>
  <si>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</si>
  <si>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</si>
  <si>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</si>
  <si>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</si>
  <si>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</si>
  <si>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</si>
  <si>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</si>
  <si>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</si>
  <si>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</si>
  <si>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</si>
  <si>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</si>
  <si>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</si>
  <si>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</si>
  <si>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</si>
  <si>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</si>
  <si>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</si>
  <si>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</si>
  <si>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</si>
  <si>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</si>
  <si>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</si>
  <si>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</si>
  <si>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</si>
  <si>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</si>
  <si>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</si>
  <si>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</si>
  <si>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</si>
  <si>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</si>
  <si>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</si>
  <si>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</si>
  <si>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</si>
  <si>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</si>
  <si>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</si>
  <si>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</si>
  <si>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</si>
  <si>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</si>
  <si>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</si>
  <si>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</si>
  <si>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</si>
  <si>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</si>
  <si>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</si>
  <si>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</si>
  <si>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</si>
  <si>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</si>
  <si>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</si>
  <si>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</si>
  <si>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</si>
  <si>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</si>
  <si>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</si>
  <si>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</si>
  <si>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</si>
  <si>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</si>
  <si>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</si>
  <si>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</si>
  <si>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</si>
  <si>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</si>
  <si>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</si>
  <si>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</si>
  <si>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</si>
  <si>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</si>
  <si>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</si>
  <si>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</si>
  <si>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</si>
  <si>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</si>
  <si>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</si>
  <si>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</si>
  <si>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</si>
  <si>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</si>
  <si>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</si>
  <si>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</si>
  <si>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</si>
  <si>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</si>
  <si>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</si>
  <si>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</si>
  <si>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</si>
  <si>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</si>
  <si>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</si>
  <si>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</si>
  <si>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</si>
  <si>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</si>
  <si>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</si>
  <si>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</si>
  <si>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</si>
  <si>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</si>
  <si>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</si>
  <si>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</si>
  <si>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</si>
  <si>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</si>
  <si>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</si>
  <si>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</si>
  <si>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</si>
  <si>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</si>
  <si>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</si>
  <si>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</si>
  <si>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</si>
  <si>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</si>
  <si>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</si>
  <si>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</si>
  <si>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</si>
  <si>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</si>
  <si>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</si>
  <si>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</si>
  <si>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</si>
  <si>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</si>
  <si>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</si>
  <si>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</si>
  <si>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</si>
  <si>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</si>
  <si>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</si>
  <si>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</si>
  <si>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</si>
  <si>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</si>
  <si>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</si>
  <si>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</si>
  <si>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</si>
  <si>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</si>
  <si>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</si>
  <si>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</si>
  <si>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</si>
  <si>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</si>
  <si>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</si>
  <si>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</si>
  <si>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</si>
  <si>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</si>
  <si>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</si>
  <si>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</si>
  <si>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</si>
  <si>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</si>
  <si>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</si>
  <si>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</si>
  <si>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</si>
  <si>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</si>
  <si>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</si>
  <si>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</si>
  <si>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</si>
  <si>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</si>
  <si>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</si>
  <si>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</si>
  <si>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</si>
  <si>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</si>
  <si>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</si>
  <si>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</si>
  <si>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</si>
  <si>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</si>
  <si>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</si>
  <si>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</si>
  <si>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</si>
  <si>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</si>
  <si>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</si>
  <si>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</si>
  <si>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</si>
  <si>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</si>
  <si>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</si>
  <si>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</si>
  <si>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</si>
  <si>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</si>
  <si>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</si>
  <si>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</si>
  <si>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</si>
  <si>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</si>
  <si>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</si>
  <si>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</si>
  <si>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</si>
  <si>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</si>
  <si>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</si>
  <si>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</si>
  <si>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</si>
  <si>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</si>
  <si>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</si>
  <si>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</si>
  <si>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</si>
  <si>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</si>
  <si>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</si>
  <si>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</si>
  <si>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</si>
  <si>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</si>
  <si>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</si>
  <si>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</si>
  <si>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</si>
  <si>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</si>
  <si>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</si>
  <si>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</si>
  <si>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</si>
  <si>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</si>
  <si>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</si>
  <si>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</si>
  <si>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</si>
  <si>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</si>
  <si>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</si>
  <si>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</si>
  <si>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</si>
  <si>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</si>
  <si>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</si>
  <si>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</si>
  <si>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</si>
  <si>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</si>
  <si>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</si>
  <si>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</si>
  <si>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</si>
  <si>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</si>
  <si>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</si>
  <si>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</si>
  <si>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</si>
  <si>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</si>
  <si>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</si>
  <si>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</si>
  <si>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</si>
  <si>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</si>
  <si>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</si>
  <si>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</si>
  <si>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</si>
  <si>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</si>
  <si>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</si>
  <si>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</si>
  <si>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</si>
  <si>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</si>
  <si>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</si>
  <si>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</si>
  <si>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</si>
  <si>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</si>
  <si>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</si>
  <si>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</si>
  <si>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</si>
  <si>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</si>
  <si>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</si>
  <si>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</si>
  <si>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</si>
  <si>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</si>
  <si>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</si>
  <si>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</si>
  <si>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</si>
  <si>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</si>
  <si>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</si>
  <si>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</si>
  <si>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</si>
  <si>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</si>
  <si>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</si>
  <si>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</si>
  <si>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</si>
  <si>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</si>
  <si>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</si>
  <si>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</si>
  <si>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</si>
  <si>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</si>
  <si>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</si>
  <si>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</si>
  <si>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</si>
  <si>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</si>
  <si>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</si>
  <si>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</si>
  <si>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</si>
  <si>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</si>
  <si>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</si>
  <si>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</si>
  <si>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</si>
  <si>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</si>
  <si>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</si>
  <si>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</si>
  <si>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</si>
  <si>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</si>
  <si>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</si>
  <si>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</si>
  <si>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</si>
  <si>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</si>
  <si>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</si>
  <si>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</si>
  <si>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</si>
  <si>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</si>
  <si>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</si>
  <si>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</si>
  <si>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</si>
  <si>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</si>
  <si>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</si>
  <si>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</si>
  <si>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</si>
  <si>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</si>
  <si>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</si>
  <si>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</si>
  <si>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</si>
  <si>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</si>
  <si>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</si>
  <si>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</si>
  <si>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</si>
  <si>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</si>
  <si>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</si>
  <si>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</si>
  <si>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</si>
  <si>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</si>
  <si>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</si>
  <si>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</si>
  <si>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</si>
  <si>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</si>
  <si>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</si>
  <si>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</si>
  <si>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</si>
  <si>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</si>
  <si>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</si>
  <si>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</si>
  <si>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</si>
  <si>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</si>
  <si>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</si>
  <si>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</si>
  <si>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</si>
  <si>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</si>
  <si>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</si>
  <si>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</si>
  <si>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</si>
  <si>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</si>
  <si>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</si>
  <si>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</si>
  <si>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</si>
  <si>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</si>
  <si>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</si>
  <si>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</si>
  <si>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</si>
  <si>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</si>
  <si>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</si>
  <si>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</si>
  <si>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</si>
  <si>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</si>
  <si>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</si>
  <si>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</si>
  <si>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</si>
  <si>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</si>
  <si>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</si>
  <si>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</si>
  <si>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</si>
  <si>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</si>
  <si>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</si>
  <si>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</si>
  <si>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</si>
  <si>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</si>
  <si>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</si>
  <si>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</si>
  <si>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</si>
  <si>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</si>
  <si>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</si>
  <si>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</si>
  <si>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</si>
  <si>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</si>
  <si>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</si>
  <si>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</si>
  <si>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</si>
  <si>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</si>
  <si>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</si>
  <si>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</si>
  <si>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</si>
  <si>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</si>
  <si>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</si>
  <si>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</si>
  <si>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</si>
  <si>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</si>
  <si>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</si>
  <si>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</si>
  <si>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</si>
  <si>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</si>
  <si>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</si>
  <si>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</si>
  <si>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</si>
  <si>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</si>
  <si>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</si>
  <si>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</si>
  <si>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</si>
  <si>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</si>
  <si>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</si>
  <si>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</si>
  <si>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</si>
  <si>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</si>
  <si>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</si>
  <si>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</si>
  <si>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</si>
  <si>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</si>
  <si>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</si>
  <si>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</si>
  <si>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</si>
  <si>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</si>
  <si>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</si>
  <si>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</si>
  <si>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</si>
  <si>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</si>
  <si>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</si>
  <si>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</si>
  <si>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</si>
  <si>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</si>
  <si>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</si>
  <si>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</si>
  <si>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</si>
  <si>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</si>
  <si>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</si>
  <si>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</si>
  <si>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</si>
  <si>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</si>
  <si>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</si>
  <si>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</si>
  <si>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</si>
  <si>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</si>
  <si>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</si>
  <si>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</si>
  <si>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</si>
  <si>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</si>
  <si>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</si>
  <si>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</si>
  <si>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</si>
  <si>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</si>
  <si>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</si>
  <si>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</si>
  <si>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</si>
  <si>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</si>
  <si>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</si>
  <si>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</si>
  <si>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</si>
  <si>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</si>
  <si>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</si>
  <si>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</si>
  <si>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</si>
  <si>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</si>
  <si>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</si>
  <si>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</si>
  <si>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</si>
  <si>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</si>
  <si>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</si>
  <si>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</si>
  <si>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</si>
  <si>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</si>
  <si>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</si>
  <si>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</si>
  <si>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</si>
  <si>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</si>
  <si>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</si>
  <si>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</si>
  <si>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</si>
  <si>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</si>
  <si>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</si>
  <si>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</si>
  <si>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</si>
  <si>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</si>
  <si>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</si>
  <si>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</si>
  <si>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</si>
  <si>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</si>
  <si>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</si>
  <si>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</si>
  <si>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</si>
  <si>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</si>
  <si>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</si>
  <si>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</si>
  <si>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</si>
  <si>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</si>
  <si>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</si>
  <si>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</si>
  <si>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</si>
  <si>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</si>
  <si>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</si>
  <si>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</si>
  <si>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</si>
  <si>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</si>
  <si>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</si>
  <si>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</si>
  <si>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</si>
  <si>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</si>
  <si>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</si>
  <si>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</si>
  <si>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</si>
  <si>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</si>
  <si>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</si>
  <si>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</si>
  <si>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</si>
  <si>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</si>
  <si>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</si>
  <si>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</si>
  <si>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</si>
  <si>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</si>
  <si>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</si>
  <si>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</si>
  <si>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</si>
  <si>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</si>
  <si>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</si>
  <si>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</si>
  <si>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</si>
  <si>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</si>
  <si>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</si>
  <si>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</si>
  <si>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</si>
  <si>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</si>
  <si>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</si>
  <si>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</si>
  <si>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</si>
  <si>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</si>
  <si>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</si>
  <si>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</si>
  <si>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</si>
  <si>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</si>
  <si>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</si>
  <si>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</si>
  <si>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</si>
  <si>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</si>
  <si>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</si>
  <si>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</si>
  <si>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</si>
  <si>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</si>
  <si>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</si>
  <si>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</si>
  <si>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</si>
  <si>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</si>
  <si>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</si>
  <si>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</si>
  <si>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</si>
  <si>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</si>
  <si>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</si>
  <si>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</si>
  <si>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</si>
  <si>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</si>
  <si>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</si>
  <si>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</si>
  <si>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</si>
  <si>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</si>
  <si>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</si>
  <si>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</si>
  <si>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</si>
  <si>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</si>
  <si>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</si>
  <si>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</si>
  <si>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</si>
  <si>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</si>
  <si>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</si>
  <si>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</si>
  <si>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</si>
  <si>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</si>
  <si>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</si>
  <si>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</si>
  <si>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</si>
  <si>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</si>
  <si>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</si>
  <si>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</si>
  <si>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</si>
  <si>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</si>
  <si>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</si>
  <si>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</si>
  <si>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</si>
  <si>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</si>
  <si>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</si>
  <si>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</si>
  <si>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</si>
  <si>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</si>
  <si>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</si>
  <si>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</si>
  <si>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</si>
  <si>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</si>
  <si>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</si>
  <si>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</si>
  <si>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</si>
  <si>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</si>
  <si>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</si>
  <si>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</si>
  <si>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</si>
  <si>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</si>
  <si>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</si>
  <si>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</si>
  <si>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</si>
  <si>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</si>
  <si>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</si>
  <si>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</si>
  <si>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</si>
  <si>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</si>
  <si>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</si>
  <si>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</si>
  <si>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</si>
  <si>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</si>
  <si>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</si>
  <si>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</si>
  <si>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</si>
  <si>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</si>
  <si>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</si>
  <si>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</si>
  <si>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</si>
  <si>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</si>
  <si>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</si>
  <si>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</si>
  <si>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</si>
  <si>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</si>
  <si>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</si>
  <si>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</si>
  <si>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</si>
  <si>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</si>
  <si>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</si>
  <si>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</si>
  <si>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</si>
  <si>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</si>
  <si>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</si>
  <si>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</si>
  <si>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</si>
  <si>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</si>
  <si>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</si>
  <si>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</si>
  <si>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</si>
  <si>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</si>
  <si>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</si>
  <si>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</si>
  <si>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</si>
  <si>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</si>
  <si>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</si>
  <si>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</si>
  <si>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</si>
  <si>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</si>
  <si>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</si>
  <si>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</si>
  <si>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</si>
  <si>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</si>
  <si>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</si>
  <si>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</si>
  <si>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</si>
  <si>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</si>
  <si>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</si>
  <si>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</si>
  <si>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</si>
  <si>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</si>
  <si>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</si>
  <si>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</si>
  <si>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</si>
  <si>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</si>
  <si>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</si>
  <si>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</si>
  <si>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</si>
  <si>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</si>
  <si>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</si>
  <si>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</si>
  <si>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</si>
  <si>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</si>
  <si>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</si>
  <si>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</si>
  <si>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</si>
  <si>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</si>
  <si>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</si>
  <si>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</si>
  <si>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</si>
  <si>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</si>
  <si>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</si>
  <si>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</si>
  <si>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</si>
  <si>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</si>
  <si>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</si>
  <si>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</si>
  <si>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</si>
  <si>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</si>
  <si>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</si>
  <si>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</si>
  <si>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</si>
  <si>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</si>
  <si>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</si>
  <si>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</si>
  <si>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</si>
  <si>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</si>
  <si>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</si>
  <si>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</si>
  <si>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</si>
  <si>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</si>
  <si>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</si>
  <si>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</si>
  <si>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</si>
  <si>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</si>
  <si>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</si>
  <si>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</si>
  <si>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</si>
  <si>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</si>
  <si>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</si>
  <si>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</si>
  <si>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</si>
  <si>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</si>
  <si>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</si>
  <si>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</si>
  <si>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</si>
  <si>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</si>
  <si>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</si>
  <si>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</si>
  <si>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</si>
  <si>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</si>
  <si>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</si>
  <si>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</si>
  <si>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</si>
  <si>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</si>
  <si>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</si>
  <si>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</si>
  <si>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</si>
  <si>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</si>
  <si>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</si>
  <si>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</si>
  <si>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</si>
  <si>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</si>
  <si>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</si>
  <si>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</si>
  <si>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</si>
  <si>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</si>
  <si>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</si>
  <si>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</si>
  <si>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</si>
  <si>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</si>
  <si>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</si>
  <si>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</si>
  <si>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</si>
  <si>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</si>
  <si>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</si>
  <si>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</si>
  <si>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</si>
  <si>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</si>
  <si>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</si>
  <si>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</si>
  <si>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</si>
  <si>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</si>
  <si>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</si>
  <si>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</si>
  <si>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</si>
  <si>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</si>
  <si>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</si>
  <si>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</si>
  <si>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</si>
  <si>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</si>
  <si>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</si>
  <si>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</si>
  <si>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</si>
  <si>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</si>
  <si>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</si>
  <si>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</si>
  <si>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</si>
  <si>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</si>
  <si>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</si>
  <si>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</si>
  <si>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</si>
  <si>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</si>
  <si>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</si>
  <si>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</si>
  <si>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</si>
  <si>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</si>
  <si>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</si>
  <si>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</si>
  <si>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</si>
  <si>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</si>
  <si>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</si>
  <si>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</si>
  <si>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</si>
  <si>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</si>
  <si>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</si>
  <si>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</si>
  <si>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</si>
  <si>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</si>
  <si>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</si>
  <si>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</si>
  <si>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</si>
  <si>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</si>
  <si>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</si>
  <si>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</si>
  <si>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</si>
  <si>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</si>
  <si>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</si>
  <si>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</si>
  <si>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</si>
  <si>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</si>
  <si>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</si>
  <si>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</si>
  <si>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</si>
  <si>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</si>
  <si>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</si>
  <si>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</si>
  <si>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</si>
  <si>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</si>
  <si>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</si>
  <si>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</si>
  <si>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</si>
  <si>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</si>
  <si>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</si>
  <si>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</si>
  <si>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</si>
  <si>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</si>
  <si>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</si>
  <si>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</si>
  <si>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</si>
  <si>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</si>
  <si>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</si>
  <si>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</si>
  <si>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</si>
  <si>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</si>
  <si>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</si>
  <si>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</si>
  <si>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</si>
  <si>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</si>
  <si>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</si>
  <si>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</si>
  <si>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</si>
  <si>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</si>
  <si>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</si>
  <si>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</si>
  <si>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</si>
  <si>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</si>
  <si>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</si>
  <si>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</si>
  <si>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</si>
  <si>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</si>
  <si>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</si>
  <si>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</si>
  <si>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</si>
  <si>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</si>
  <si>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</si>
  <si>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</si>
  <si>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</si>
  <si>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</si>
  <si>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</si>
  <si>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</si>
  <si>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</si>
  <si>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</si>
  <si>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</si>
  <si>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</si>
  <si>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</si>
  <si>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</si>
  <si>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</si>
  <si>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</si>
  <si>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</si>
  <si>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</si>
  <si>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</si>
  <si>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</si>
  <si>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</si>
  <si>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</si>
  <si>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</si>
  <si>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</si>
  <si>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</si>
  <si>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</si>
  <si>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</si>
  <si>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</si>
  <si>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</si>
  <si>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</si>
  <si>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</si>
  <si>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</si>
  <si>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</si>
  <si>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</si>
  <si>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</si>
  <si>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</si>
  <si>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</si>
  <si>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</si>
  <si>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</si>
  <si>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</si>
  <si>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</si>
  <si>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</si>
  <si>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</si>
  <si>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</si>
  <si>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</si>
  <si>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</si>
  <si>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</si>
  <si>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</si>
  <si>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</si>
  <si>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</si>
  <si>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</si>
  <si>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</si>
  <si>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</si>
  <si>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</si>
  <si>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</si>
  <si>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</si>
  <si>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</si>
  <si>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</si>
  <si>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</si>
  <si>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</si>
  <si>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</si>
  <si>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</si>
  <si>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</si>
  <si>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</si>
  <si>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</si>
  <si>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</si>
  <si>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</si>
  <si>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</si>
  <si>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</si>
  <si>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</si>
  <si>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</si>
  <si>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</si>
  <si>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</si>
  <si>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</si>
  <si>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</si>
  <si>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</si>
  <si>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</si>
  <si>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</si>
  <si>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</si>
  <si>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</si>
  <si>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</si>
  <si>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</si>
  <si>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</si>
  <si>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</si>
  <si>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</si>
  <si>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</si>
  <si>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</si>
  <si>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</si>
  <si>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</si>
  <si>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</si>
  <si>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</si>
  <si>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</si>
  <si>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</si>
  <si>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</si>
  <si>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</si>
  <si>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</si>
  <si>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</si>
  <si>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</si>
  <si>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</si>
  <si>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</si>
  <si>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</si>
  <si>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</si>
  <si>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</si>
  <si>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</si>
  <si>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</si>
  <si>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</si>
  <si>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</si>
  <si>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</si>
  <si>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</si>
  <si>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</si>
  <si>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</si>
  <si>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</si>
  <si>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</si>
  <si>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</si>
  <si>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</si>
  <si>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</si>
  <si>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</si>
  <si>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</si>
  <si>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</si>
  <si>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</si>
  <si>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</si>
  <si>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</si>
  <si>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</si>
  <si>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</si>
  <si>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</si>
  <si>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</si>
  <si>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</si>
  <si>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</si>
  <si>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</si>
  <si>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</si>
  <si>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</si>
  <si>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</si>
  <si>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</si>
  <si>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</si>
  <si>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</si>
  <si>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</si>
  <si>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</si>
  <si>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</si>
  <si>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</si>
  <si>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</si>
  <si>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</si>
  <si>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</si>
  <si>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</si>
  <si>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</si>
  <si>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</si>
  <si>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</si>
  <si>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</si>
  <si>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</si>
  <si>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</si>
  <si>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</si>
  <si>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</si>
  <si>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</si>
  <si>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</si>
  <si>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</si>
  <si>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</si>
  <si>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</si>
  <si>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</si>
  <si>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</si>
  <si>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</si>
  <si>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</si>
  <si>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</si>
  <si>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</si>
  <si>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</si>
  <si>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</si>
  <si>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</si>
  <si>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</si>
  <si>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</si>
  <si>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</si>
  <si>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</si>
  <si>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</si>
  <si>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</si>
  <si>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</si>
  <si>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</si>
  <si>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</si>
  <si>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</si>
  <si>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</si>
  <si>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</si>
  <si>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</si>
  <si>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</si>
  <si>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</si>
  <si>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</si>
  <si>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</si>
  <si>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</si>
  <si>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</si>
  <si>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</si>
  <si>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</si>
  <si>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</si>
  <si>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</si>
  <si>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</si>
  <si>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</si>
  <si>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</si>
  <si>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</si>
  <si>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</si>
  <si>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</si>
  <si>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</si>
  <si>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</si>
  <si>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</si>
  <si>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</si>
  <si>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</si>
  <si>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</si>
  <si>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</si>
  <si>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</si>
  <si>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</si>
  <si>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</si>
  <si>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</si>
  <si>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</si>
  <si>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</si>
  <si>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</si>
  <si>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</si>
  <si>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</si>
  <si>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</si>
  <si>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</si>
  <si>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</si>
  <si>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</si>
  <si>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</si>
  <si>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</si>
  <si>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</si>
  <si>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</si>
  <si>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</si>
  <si>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</si>
  <si>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</si>
  <si>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</si>
  <si>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</si>
  <si>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</si>
  <si>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</si>
  <si>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</si>
  <si>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</si>
  <si>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</si>
  <si>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</si>
  <si>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</si>
  <si>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</si>
  <si>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</si>
  <si>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</si>
  <si>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</si>
  <si>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</si>
  <si>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</si>
  <si>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</si>
  <si>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</si>
  <si>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</si>
  <si>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</si>
  <si>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</si>
  <si>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</si>
  <si>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</si>
  <si>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</si>
  <si>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</si>
  <si>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</si>
  <si>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</si>
  <si>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</si>
  <si>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</si>
  <si>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</si>
  <si>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</si>
  <si>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</si>
  <si>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</si>
  <si>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</si>
  <si>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</si>
  <si>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</si>
  <si>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</si>
  <si>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</si>
  <si>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</si>
  <si>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</si>
  <si>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</si>
  <si>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</si>
  <si>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</si>
  <si>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</si>
  <si>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</si>
  <si>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</si>
  <si>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</si>
  <si>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</si>
  <si>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</si>
  <si>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</si>
  <si>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</si>
  <si>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</si>
  <si>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</si>
  <si>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</si>
  <si>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</si>
  <si>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</si>
  <si>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</si>
  <si>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</si>
  <si>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</si>
  <si>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</si>
  <si>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</si>
  <si>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</si>
  <si>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</si>
  <si>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</si>
  <si>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</si>
  <si>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</si>
  <si>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</si>
  <si>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</si>
  <si>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</si>
  <si>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</si>
  <si>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</si>
  <si>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</si>
  <si>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</si>
  <si>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</si>
  <si>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</si>
  <si>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</si>
  <si>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</si>
  <si>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</si>
  <si>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</si>
  <si>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</si>
  <si>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</si>
  <si>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</si>
  <si>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</si>
  <si>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</si>
  <si>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</si>
  <si>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</si>
  <si>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</si>
  <si>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</si>
  <si>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</si>
  <si>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</si>
  <si>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</si>
  <si>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</si>
  <si>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</si>
  <si>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</si>
  <si>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</si>
  <si>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</si>
  <si>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</si>
  <si>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</si>
  <si>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</si>
  <si>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</si>
  <si>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</si>
  <si>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</si>
  <si>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</si>
  <si>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</si>
  <si>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</si>
  <si>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</si>
  <si>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</si>
  <si>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</si>
  <si>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</si>
  <si>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</si>
  <si>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</si>
  <si>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</si>
  <si>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</si>
  <si>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</si>
  <si>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</si>
  <si>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</si>
  <si>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</si>
  <si>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</si>
  <si>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</si>
  <si>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</si>
  <si>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</si>
  <si>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</si>
  <si>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</si>
  <si>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</si>
  <si>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</si>
  <si>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</si>
  <si>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</si>
  <si>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</si>
  <si>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</si>
  <si>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</si>
  <si>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</si>
  <si>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</si>
  <si>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</si>
  <si>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</si>
  <si>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</si>
  <si>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</si>
  <si>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</si>
  <si>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</si>
  <si>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</si>
  <si>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</si>
  <si>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</si>
  <si>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</si>
  <si>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</si>
  <si>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</si>
  <si>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</si>
  <si>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</si>
  <si>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</si>
  <si>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</si>
  <si>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</si>
  <si>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</si>
  <si>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</si>
  <si>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</si>
  <si>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</si>
  <si>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</si>
  <si>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</si>
  <si>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</si>
  <si>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</si>
  <si>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</si>
  <si>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</si>
  <si>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</si>
  <si>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</si>
  <si>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</si>
  <si>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</si>
  <si>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</si>
  <si>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</si>
  <si>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</si>
  <si>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</si>
  <si>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</si>
  <si>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</si>
  <si>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</si>
  <si>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</si>
  <si>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</si>
  <si>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</si>
  <si>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</si>
  <si>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</si>
  <si>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</si>
  <si>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</si>
  <si>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</si>
  <si>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</si>
  <si>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</si>
  <si>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</si>
  <si>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</si>
  <si>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</si>
  <si>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</si>
  <si>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</si>
  <si>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</si>
  <si>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</si>
  <si>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</si>
  <si>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</si>
  <si>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</si>
  <si>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</si>
  <si>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</si>
  <si>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</si>
  <si>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</si>
  <si>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</si>
  <si>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</si>
  <si>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</si>
  <si>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</si>
  <si>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</si>
  <si>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</si>
  <si>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</si>
  <si>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</si>
  <si>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</si>
  <si>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</si>
  <si>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</si>
  <si>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</si>
  <si>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</si>
  <si>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</si>
  <si>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</si>
  <si>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</si>
  <si>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</si>
  <si>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</si>
  <si>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</si>
  <si>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</si>
  <si>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</si>
  <si>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</si>
  <si>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</si>
  <si>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</si>
  <si>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</si>
  <si>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</si>
  <si>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</si>
  <si>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</si>
  <si>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</si>
  <si>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</si>
  <si>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</si>
  <si>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</si>
  <si>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</si>
  <si>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</si>
  <si>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</si>
  <si>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</si>
  <si>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</si>
  <si>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</si>
  <si>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</si>
  <si>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</si>
  <si>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</si>
  <si>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</si>
  <si>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</si>
  <si>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</si>
  <si>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</si>
  <si>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</si>
  <si>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</si>
  <si>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</si>
  <si>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</si>
  <si>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</si>
  <si>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</si>
  <si>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</si>
  <si>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</si>
  <si>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</si>
  <si>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</si>
  <si>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</si>
  <si>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</si>
  <si>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</si>
  <si>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</si>
  <si>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</si>
  <si>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</si>
  <si>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</si>
  <si>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</si>
  <si>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</si>
  <si>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</si>
  <si>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</si>
  <si>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</si>
  <si>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</si>
  <si>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</si>
  <si>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</si>
  <si>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</si>
  <si>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</si>
  <si>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</si>
  <si>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</si>
  <si>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</si>
  <si>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</si>
  <si>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</si>
  <si>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</si>
  <si>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</si>
  <si>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</si>
  <si>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</si>
  <si>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</si>
  <si>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</si>
  <si>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</si>
  <si>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</si>
  <si>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</si>
  <si>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</si>
  <si>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</si>
  <si>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</si>
  <si>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</si>
  <si>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</si>
  <si>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</si>
  <si>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</si>
  <si>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</si>
  <si>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</si>
  <si>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</si>
  <si>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</si>
  <si>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</si>
  <si>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</si>
  <si>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</si>
  <si>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</si>
  <si>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</si>
  <si>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</si>
  <si>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</si>
  <si>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</si>
  <si>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</si>
  <si>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</si>
  <si>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</si>
  <si>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</si>
  <si>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</si>
  <si>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</si>
  <si>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</si>
  <si>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</si>
  <si>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</si>
  <si>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</si>
  <si>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</si>
  <si>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</si>
  <si>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</si>
  <si>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</si>
  <si>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</si>
  <si>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</si>
  <si>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</si>
  <si>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</si>
  <si>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</si>
  <si>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</si>
  <si>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</si>
  <si>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</si>
  <si>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</si>
  <si>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</si>
  <si>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</si>
  <si>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</si>
  <si>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</si>
  <si>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</si>
  <si>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</si>
  <si>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</si>
  <si>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</si>
  <si>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</si>
  <si>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</si>
  <si>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</si>
  <si>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</si>
  <si>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</si>
  <si>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</si>
  <si>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</si>
  <si>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</si>
  <si>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</si>
  <si>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</si>
  <si>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</si>
  <si>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</si>
  <si>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</si>
  <si>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</si>
  <si>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</si>
  <si>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</si>
  <si>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</si>
  <si>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</si>
  <si>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</si>
  <si>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</si>
  <si>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</si>
  <si>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</si>
  <si>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</si>
  <si>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</si>
  <si>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</si>
  <si>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</si>
  <si>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</si>
  <si>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</si>
  <si>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</si>
  <si>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</si>
  <si>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</si>
  <si>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</si>
  <si>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</si>
  <si>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</si>
  <si>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</si>
  <si>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</si>
  <si>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</si>
  <si>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</si>
  <si>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</si>
  <si>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</si>
  <si>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</si>
  <si>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</si>
  <si>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</si>
  <si>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</si>
  <si>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</si>
  <si>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</si>
  <si>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</si>
  <si>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</si>
  <si>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</si>
  <si>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</si>
  <si>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</si>
  <si>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</si>
  <si>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</si>
  <si>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</si>
  <si>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</si>
  <si>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</si>
  <si>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</si>
  <si>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</si>
  <si>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</si>
  <si>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</si>
  <si>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</si>
  <si>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</si>
  <si>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</si>
  <si>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</si>
  <si>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</si>
  <si>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</si>
  <si>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</si>
  <si>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</si>
  <si>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</si>
  <si>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</si>
  <si>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</si>
  <si>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</si>
  <si>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</si>
  <si>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</si>
  <si>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</si>
  <si>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</si>
  <si>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</si>
  <si>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</si>
  <si>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</si>
  <si>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</si>
  <si>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</si>
  <si>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</si>
  <si>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</si>
  <si>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</si>
  <si>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</si>
  <si>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</si>
  <si>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</si>
  <si>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</si>
  <si>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</si>
  <si>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</si>
  <si>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</si>
  <si>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</si>
  <si>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</si>
  <si>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</si>
  <si>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</si>
  <si>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</si>
  <si>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</si>
  <si>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</si>
  <si>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</si>
  <si>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</si>
  <si>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</si>
  <si>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</si>
  <si>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</si>
  <si>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</si>
  <si>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</si>
  <si>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</si>
  <si>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</si>
  <si>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</si>
  <si>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</si>
  <si>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</si>
  <si>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</si>
  <si>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</si>
  <si>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</si>
  <si>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</si>
  <si>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</si>
  <si>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</si>
  <si>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</si>
  <si>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</si>
  <si>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</si>
  <si>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</si>
  <si>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</si>
  <si>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</si>
  <si>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</si>
  <si>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</si>
  <si>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</si>
  <si>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</si>
  <si>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</si>
  <si>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</si>
  <si>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</si>
  <si>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</si>
  <si>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</si>
  <si>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</si>
  <si>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</si>
  <si>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</si>
  <si>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</si>
  <si>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</si>
  <si>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</si>
  <si>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</si>
  <si>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</si>
  <si>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</si>
  <si>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</si>
  <si>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</si>
  <si>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</si>
  <si>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</si>
  <si>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</si>
  <si>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</si>
  <si>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</si>
  <si>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</si>
  <si>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</si>
  <si>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</si>
  <si>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</si>
  <si>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</si>
  <si>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</si>
  <si>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</si>
  <si>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</si>
  <si>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</si>
  <si>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</si>
  <si>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</si>
  <si>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</si>
  <si>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</si>
  <si>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</si>
  <si>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</si>
  <si>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</si>
  <si>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</si>
  <si>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</si>
  <si>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</si>
  <si>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</si>
  <si>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</si>
  <si>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</si>
  <si>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</si>
  <si>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</si>
  <si>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</si>
  <si>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</si>
  <si>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</si>
  <si>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</si>
  <si>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</si>
  <si>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</si>
  <si>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</si>
  <si>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</si>
  <si>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</si>
  <si>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</si>
  <si>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</si>
  <si>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</si>
  <si>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</si>
  <si>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</si>
  <si>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</si>
  <si>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</si>
  <si>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</si>
  <si>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</si>
  <si>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</si>
  <si>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</si>
  <si>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</si>
  <si>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</si>
  <si>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</si>
  <si>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</si>
  <si>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</si>
  <si>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</si>
  <si>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</si>
  <si>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</si>
  <si>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</si>
  <si>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</si>
  <si>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</si>
  <si>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</si>
  <si>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</si>
  <si>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</si>
  <si>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</si>
  <si>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</si>
  <si>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</si>
  <si>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</si>
  <si>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</si>
  <si>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</si>
  <si>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</si>
  <si>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</si>
  <si>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</si>
  <si>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</si>
  <si>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</si>
  <si>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</si>
  <si>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</si>
  <si>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</si>
  <si>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</si>
  <si>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</si>
  <si>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</si>
  <si>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</si>
  <si>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</si>
  <si>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</si>
  <si>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</si>
  <si>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</si>
  <si>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</si>
  <si>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</si>
  <si>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</si>
  <si>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</si>
  <si>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</si>
  <si>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</si>
  <si>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</si>
  <si>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</si>
  <si>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</si>
  <si>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</si>
  <si>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</si>
  <si>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</si>
  <si>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</si>
  <si>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</si>
  <si>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</si>
  <si>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</si>
  <si>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</si>
  <si>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</si>
  <si>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</si>
  <si>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</si>
  <si>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</si>
  <si>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</si>
  <si>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</si>
  <si>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</si>
  <si>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</si>
  <si>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</si>
  <si>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</si>
  <si>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</si>
  <si>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</si>
  <si>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</si>
  <si>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</si>
  <si>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</si>
  <si>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</si>
  <si>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</si>
  <si>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</si>
  <si>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</si>
  <si>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</si>
  <si>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</si>
  <si>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</si>
  <si>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</si>
  <si>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</si>
  <si>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</si>
  <si>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</si>
  <si>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</si>
  <si>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</si>
  <si>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</si>
  <si>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</si>
  <si>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</si>
  <si>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</si>
  <si>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</si>
  <si>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</si>
  <si>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</si>
  <si>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</si>
  <si>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</si>
  <si>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</si>
  <si>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</si>
  <si>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</si>
  <si>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</si>
  <si>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</si>
  <si>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</si>
  <si>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</si>
  <si>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</si>
  <si>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</si>
  <si>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</si>
  <si>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</si>
  <si>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</si>
  <si>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</si>
  <si>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</si>
  <si>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</si>
  <si>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</si>
  <si>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</si>
  <si>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</si>
  <si>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</si>
  <si>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</si>
  <si>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</si>
  <si>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</si>
  <si>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</si>
  <si>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</si>
  <si>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</si>
  <si>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</si>
  <si>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</si>
  <si>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</si>
  <si>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</si>
  <si>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</si>
  <si>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</si>
  <si>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</si>
  <si>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</si>
  <si>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</si>
  <si>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</si>
  <si>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</si>
  <si>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</si>
  <si>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</si>
  <si>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</si>
  <si>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</si>
  <si>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</si>
  <si>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</si>
  <si>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</si>
  <si>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</si>
  <si>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</si>
  <si>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</si>
  <si>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</si>
  <si>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</si>
  <si>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</si>
  <si>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</si>
  <si>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</si>
  <si>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</si>
  <si>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</si>
  <si>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</si>
  <si>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</si>
  <si>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</si>
  <si>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</si>
  <si>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</si>
  <si>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</si>
  <si>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</si>
  <si>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</si>
  <si>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</si>
  <si>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</si>
  <si>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</si>
  <si>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</si>
  <si>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</si>
  <si>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</si>
  <si>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</si>
  <si>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</si>
  <si>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</si>
  <si>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</si>
  <si>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</si>
  <si>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</si>
  <si>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</si>
  <si>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</si>
  <si>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</si>
  <si>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</si>
  <si>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</si>
  <si>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</si>
  <si>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</si>
  <si>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</si>
  <si>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</si>
  <si>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</si>
  <si>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</si>
  <si>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</si>
  <si>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</si>
  <si>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</si>
  <si>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</si>
  <si>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</si>
  <si>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</si>
  <si>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</si>
  <si>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</si>
  <si>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</si>
  <si>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</si>
  <si>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</si>
  <si>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</si>
  <si>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</si>
  <si>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</si>
  <si>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</si>
  <si>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</si>
  <si>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</si>
  <si>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</si>
  <si>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</si>
  <si>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</si>
  <si>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</si>
  <si>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</si>
  <si>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</si>
  <si>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</si>
  <si>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</si>
  <si>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</si>
  <si>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</si>
  <si>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</si>
  <si>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</si>
  <si>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</si>
  <si>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</si>
  <si>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</si>
  <si>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</si>
  <si>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</si>
  <si>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</si>
  <si>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</si>
  <si>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</si>
  <si>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</si>
  <si>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</si>
  <si>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</si>
  <si>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</si>
  <si>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</si>
  <si>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</si>
  <si>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</si>
  <si>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</si>
  <si>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</si>
  <si>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</si>
  <si>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</si>
  <si>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</si>
  <si>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</si>
  <si>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</si>
  <si>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</si>
  <si>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</si>
  <si>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</si>
  <si>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</si>
  <si>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</si>
  <si>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</si>
  <si>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</si>
  <si>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</si>
  <si>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</si>
  <si>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</si>
  <si>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</si>
  <si>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</si>
  <si>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</si>
  <si>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</si>
  <si>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</si>
  <si>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</si>
  <si>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</si>
  <si>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</si>
  <si>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</si>
  <si>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</si>
  <si>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</si>
  <si>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</si>
  <si>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</si>
  <si>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</si>
  <si>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</si>
  <si>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</si>
  <si>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</si>
  <si>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</si>
  <si>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</si>
  <si>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</si>
  <si>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</si>
  <si>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</si>
  <si>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</si>
  <si>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</si>
  <si>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</si>
  <si>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</si>
  <si>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</si>
  <si>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</si>
  <si>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</si>
  <si>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</si>
  <si>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</si>
  <si>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</si>
  <si>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</si>
  <si>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</si>
  <si>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</si>
  <si>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</si>
  <si>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</si>
  <si>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</si>
  <si>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</si>
  <si>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</si>
  <si>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</si>
  <si>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</si>
  <si>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</si>
  <si>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</si>
  <si>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</si>
  <si>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</si>
  <si>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</si>
  <si>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</si>
  <si>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</si>
  <si>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</si>
  <si>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</si>
  <si>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</si>
  <si>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</si>
  <si>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</si>
  <si>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</si>
  <si>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</si>
  <si>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</si>
  <si>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</si>
  <si>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</si>
  <si>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</si>
  <si>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</si>
  <si>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</si>
  <si>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</si>
  <si>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</si>
  <si>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</si>
  <si>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</si>
  <si>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</si>
  <si>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</si>
  <si>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</si>
  <si>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</si>
  <si>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</si>
  <si>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</si>
  <si>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</si>
  <si>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</si>
  <si>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</si>
  <si>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</si>
  <si>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</si>
  <si>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</si>
  <si>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</si>
  <si>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</si>
  <si>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</si>
  <si>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</si>
  <si>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</si>
  <si>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</si>
  <si>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</si>
  <si>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</si>
  <si>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</si>
  <si>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</si>
  <si>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</si>
  <si>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</si>
  <si>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</si>
  <si>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</si>
  <si>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</si>
  <si>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</si>
  <si>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</si>
  <si>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</si>
  <si>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</si>
  <si>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</si>
  <si>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</si>
  <si>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</si>
  <si>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</si>
  <si>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</si>
  <si>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</si>
  <si>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</si>
  <si>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</si>
  <si>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</si>
  <si>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</si>
  <si>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</si>
  <si>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</si>
  <si>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</si>
  <si>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</si>
  <si>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</si>
  <si>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</si>
  <si>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</si>
  <si>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</si>
  <si>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</si>
  <si>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</si>
  <si>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</si>
  <si>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</si>
  <si>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</si>
  <si>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</si>
  <si>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</si>
  <si>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</si>
  <si>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</si>
  <si>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</si>
  <si>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</si>
  <si>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</si>
  <si>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</si>
  <si>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</si>
  <si>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</si>
  <si>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</si>
  <si>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</si>
  <si>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</si>
  <si>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</si>
  <si>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</si>
  <si>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</si>
  <si>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</si>
  <si>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</si>
  <si>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</si>
  <si>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</si>
  <si>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</si>
  <si>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</si>
  <si>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</si>
  <si>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</si>
  <si>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</si>
  <si>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</si>
  <si>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</si>
  <si>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</si>
  <si>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</si>
  <si>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</si>
  <si>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</si>
  <si>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</si>
  <si>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</si>
  <si>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</si>
  <si>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</si>
  <si>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</si>
  <si>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</si>
  <si>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</si>
  <si>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</si>
  <si>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</si>
  <si>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</si>
  <si>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</si>
  <si>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</si>
  <si>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</si>
  <si>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</si>
  <si>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</si>
  <si>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</si>
  <si>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</si>
  <si>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</si>
  <si>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</si>
  <si>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</si>
  <si>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</si>
  <si>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</si>
  <si>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</si>
  <si>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</si>
  <si>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</si>
  <si>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</si>
  <si>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</si>
  <si>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</si>
  <si>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</si>
  <si>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</si>
  <si>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</si>
  <si>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</si>
  <si>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</si>
  <si>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</si>
  <si>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</si>
  <si>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</si>
  <si>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</si>
  <si>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</si>
  <si>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</si>
  <si>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</si>
  <si>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</si>
  <si>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</si>
  <si>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</si>
  <si>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</si>
  <si>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</si>
  <si>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</si>
  <si>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</si>
  <si>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</si>
  <si>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</si>
  <si>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</si>
  <si>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</si>
  <si>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</si>
  <si>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</si>
  <si>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</si>
  <si>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</si>
  <si>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</si>
  <si>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</si>
  <si>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</si>
  <si>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</si>
  <si>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</si>
  <si>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</si>
  <si>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</si>
  <si>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</si>
  <si>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</si>
  <si>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</si>
  <si>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</si>
  <si>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</si>
  <si>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</si>
  <si>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</si>
  <si>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</si>
  <si>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</si>
  <si>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</si>
  <si>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</si>
  <si>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</si>
  <si>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</si>
  <si>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</si>
  <si>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</si>
  <si>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</si>
  <si>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</si>
  <si>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</si>
  <si>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</si>
  <si>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</si>
  <si>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</si>
  <si>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</si>
  <si>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</si>
  <si>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</si>
  <si>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</si>
  <si>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</si>
  <si>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</si>
  <si>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</si>
  <si>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</si>
  <si>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</si>
  <si>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</si>
  <si>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</si>
  <si>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</si>
  <si>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</si>
  <si>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</si>
  <si>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</si>
  <si>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</si>
  <si>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</si>
  <si>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</si>
  <si>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</si>
  <si>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</si>
  <si>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</si>
  <si>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</si>
  <si>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</si>
  <si>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</si>
  <si>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</si>
  <si>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</si>
  <si>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</si>
  <si>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</si>
  <si>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</si>
  <si>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</si>
  <si>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</si>
  <si>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</si>
  <si>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</si>
  <si>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</si>
  <si>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</si>
  <si>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</si>
  <si>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</si>
  <si>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</si>
  <si>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</si>
  <si>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</si>
  <si>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</si>
  <si>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</si>
  <si>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</si>
  <si>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</si>
  <si>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</si>
  <si>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</si>
  <si>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</si>
  <si>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</si>
  <si>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</si>
  <si>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</si>
  <si>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</si>
  <si>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</si>
  <si>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</si>
  <si>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</si>
  <si>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</si>
  <si>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</si>
  <si>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</si>
  <si>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</si>
  <si>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</si>
  <si>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</si>
  <si>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</si>
  <si>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</si>
  <si>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</si>
  <si>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</si>
  <si>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</si>
  <si>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</si>
  <si>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</si>
  <si>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</si>
  <si>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</si>
  <si>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</si>
  <si>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</si>
  <si>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</si>
  <si>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</si>
  <si>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</si>
  <si>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</si>
  <si>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</si>
  <si>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</si>
  <si>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</si>
  <si>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</si>
  <si>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</si>
  <si>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</si>
  <si>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</si>
  <si>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</si>
  <si>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</si>
  <si>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</si>
  <si>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</si>
  <si>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</si>
  <si>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</si>
  <si>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</si>
  <si>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</si>
  <si>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</si>
  <si>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</si>
  <si>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</si>
  <si>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</si>
  <si>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</si>
  <si>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</si>
  <si>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</si>
  <si>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</si>
  <si>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</si>
  <si>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</si>
  <si>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</si>
  <si>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</si>
  <si>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</si>
  <si>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</si>
  <si>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</si>
  <si>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</si>
  <si>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</si>
  <si>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</si>
  <si>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</si>
  <si>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</si>
  <si>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</si>
  <si>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</si>
  <si>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</si>
  <si>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</si>
  <si>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</si>
  <si>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</si>
  <si>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</si>
  <si>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</si>
  <si>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</si>
  <si>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</si>
  <si>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</si>
  <si>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</si>
  <si>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</si>
  <si>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</si>
  <si>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</si>
  <si>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</si>
  <si>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</si>
  <si>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</si>
  <si>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</si>
  <si>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</si>
  <si>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</si>
  <si>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</si>
  <si>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</si>
  <si>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</si>
  <si>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</si>
  <si>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</si>
  <si>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</si>
  <si>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</si>
  <si>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</si>
  <si>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</si>
  <si>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</si>
  <si>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</si>
  <si>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</si>
  <si>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</si>
  <si>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</si>
  <si>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</si>
  <si>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</si>
  <si>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</si>
  <si>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</si>
  <si>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</si>
  <si>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</si>
  <si>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</si>
  <si>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</si>
  <si>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</si>
  <si>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</si>
  <si>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</si>
  <si>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</si>
  <si>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</si>
  <si>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</si>
  <si>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</si>
  <si>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</si>
  <si>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</si>
  <si>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</si>
  <si>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</si>
  <si>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</si>
  <si>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</si>
  <si>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</si>
  <si>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</si>
  <si>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</si>
  <si>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</si>
  <si>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</si>
  <si>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</si>
  <si>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</si>
  <si>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</si>
  <si>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</si>
  <si>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</si>
  <si>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</si>
  <si>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</si>
  <si>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</si>
  <si>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</si>
  <si>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</si>
  <si>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</si>
  <si>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</si>
  <si>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</si>
  <si>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</si>
  <si>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</si>
  <si>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</si>
  <si>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</si>
  <si>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</si>
  <si>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</si>
  <si>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</si>
  <si>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</si>
  <si>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</si>
  <si>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</si>
  <si>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</si>
  <si>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</si>
  <si>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</si>
  <si>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</si>
  <si>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</si>
  <si>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</si>
  <si>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</si>
  <si>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</si>
  <si>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</si>
  <si>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</si>
  <si>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</si>
  <si>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</si>
  <si>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</si>
  <si>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</si>
  <si>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</si>
  <si>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</si>
  <si>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</si>
  <si>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</si>
  <si>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</si>
  <si>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</si>
  <si>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</si>
  <si>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</si>
  <si>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</si>
  <si>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</si>
  <si>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</si>
  <si>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</si>
  <si>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</si>
  <si>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</si>
  <si>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</si>
  <si>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</si>
  <si>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</si>
  <si>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</si>
  <si>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</si>
  <si>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</si>
  <si>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</si>
  <si>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</si>
  <si>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</si>
  <si>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</si>
  <si>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</si>
  <si>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</si>
  <si>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</si>
  <si>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</si>
  <si>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</si>
  <si>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</si>
  <si>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</si>
  <si>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</si>
  <si>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</si>
  <si>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</si>
  <si>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</si>
  <si>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</si>
  <si>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</si>
  <si>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</si>
  <si>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</si>
  <si>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</si>
  <si>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</si>
  <si>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</si>
  <si>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</si>
  <si>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</si>
  <si>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</si>
  <si>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</si>
  <si>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</si>
  <si>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</si>
  <si>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</si>
  <si>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</si>
  <si>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</si>
  <si>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</si>
  <si>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</si>
  <si>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</si>
  <si>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</si>
  <si>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</si>
  <si>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</si>
  <si>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</si>
  <si>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</si>
  <si>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</si>
  <si>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</si>
  <si>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</si>
  <si>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</si>
  <si>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</si>
  <si>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</si>
  <si>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</si>
  <si>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</si>
  <si>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</si>
  <si>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</si>
  <si>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</si>
  <si>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</si>
  <si>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</si>
  <si>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</si>
  <si>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</si>
  <si>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</si>
  <si>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</si>
  <si>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</si>
  <si>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</si>
  <si>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</si>
  <si>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</si>
  <si>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</si>
  <si>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</si>
  <si>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</si>
  <si>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</si>
  <si>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</si>
  <si>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</si>
  <si>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</si>
  <si>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</si>
  <si>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</si>
  <si>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</si>
  <si>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</si>
  <si>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</si>
  <si>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</si>
  <si>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</si>
  <si>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</si>
  <si>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</si>
  <si>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</si>
  <si>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</si>
  <si>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</si>
  <si>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</si>
  <si>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</si>
  <si>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</si>
  <si>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</si>
  <si>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</si>
  <si>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</si>
  <si>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</si>
  <si>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</si>
  <si>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</si>
  <si>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</si>
  <si>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</si>
  <si>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</si>
  <si>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</si>
  <si>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</si>
  <si>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</si>
  <si>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</si>
  <si>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</si>
  <si>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</si>
  <si>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</si>
  <si>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</si>
  <si>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</si>
  <si>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</si>
  <si>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</si>
  <si>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</si>
  <si>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</si>
  <si>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</si>
  <si>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</si>
  <si>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</si>
  <si>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</si>
  <si>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</si>
  <si>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</si>
  <si>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</si>
  <si>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</si>
  <si>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</si>
  <si>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</si>
  <si>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</si>
  <si>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</si>
  <si>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</si>
  <si>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</si>
  <si>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</si>
  <si>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</si>
  <si>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</si>
  <si>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</si>
  <si>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</si>
  <si>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</si>
  <si>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</si>
  <si>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</si>
  <si>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</si>
  <si>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</si>
  <si>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</si>
  <si>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</si>
  <si>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</si>
  <si>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</si>
  <si>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</si>
  <si>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</si>
  <si>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</si>
  <si>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</si>
  <si>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</si>
  <si>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</si>
  <si>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</si>
  <si>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</si>
  <si>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</si>
  <si>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</si>
  <si>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</si>
  <si>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</si>
  <si>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</si>
  <si>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</si>
  <si>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</si>
  <si>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</si>
  <si>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</si>
  <si>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</si>
  <si>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</si>
  <si>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</si>
  <si>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</si>
  <si>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</si>
  <si>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</si>
  <si>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</si>
  <si>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</si>
  <si>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</si>
  <si>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</si>
  <si>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</si>
  <si>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</si>
  <si>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</si>
  <si>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</si>
  <si>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</si>
  <si>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</si>
  <si>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</si>
  <si>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</si>
  <si>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</si>
  <si>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</si>
  <si>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</si>
  <si>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</si>
  <si>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</si>
  <si>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</si>
  <si>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</si>
  <si>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</si>
  <si>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</si>
  <si>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</si>
  <si>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</si>
  <si>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</si>
  <si>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</si>
  <si>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</si>
  <si>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</si>
  <si>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</si>
  <si>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</si>
  <si>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</si>
  <si>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</si>
  <si>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</si>
  <si>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</si>
  <si>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</si>
  <si>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</si>
  <si>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</si>
  <si>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</si>
  <si>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</si>
  <si>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</si>
  <si>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</si>
  <si>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</si>
  <si>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</si>
  <si>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</si>
  <si>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</si>
  <si>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</si>
  <si>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</si>
  <si>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</si>
  <si>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</si>
  <si>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</si>
  <si>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</si>
  <si>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</si>
  <si>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</si>
  <si>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</si>
  <si>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</si>
  <si>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</si>
  <si>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</si>
  <si>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</si>
  <si>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</si>
  <si>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</si>
  <si>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</si>
  <si>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</si>
  <si>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</si>
  <si>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</si>
  <si>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</si>
  <si>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</si>
  <si>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</si>
  <si>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</si>
  <si>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</si>
  <si>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</si>
  <si>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</si>
  <si>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</si>
  <si>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</si>
  <si>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</si>
  <si>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</si>
  <si>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</si>
  <si>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</si>
  <si>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</si>
  <si>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</si>
  <si>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</si>
  <si>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</si>
  <si>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</si>
  <si>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</si>
  <si>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</si>
  <si>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</si>
  <si>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</si>
  <si>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</si>
  <si>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</si>
  <si>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</si>
  <si>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</si>
  <si>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</si>
  <si>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</si>
  <si>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</si>
  <si>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</si>
  <si>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</si>
  <si>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</si>
  <si>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</si>
  <si>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</si>
  <si>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</si>
  <si>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</si>
  <si>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</si>
  <si>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</si>
  <si>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</si>
  <si>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</si>
  <si>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</si>
  <si>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</si>
  <si>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</si>
  <si>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</si>
  <si>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</si>
  <si>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</si>
  <si>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</si>
  <si>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</si>
  <si>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</si>
  <si>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</si>
  <si>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</si>
  <si>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</si>
  <si>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</si>
  <si>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</si>
  <si>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</si>
  <si>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</si>
  <si>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</si>
  <si>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</si>
  <si>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</si>
  <si>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</si>
  <si>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</si>
  <si>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</si>
  <si>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</si>
  <si>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</si>
  <si>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</si>
  <si>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</si>
  <si>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</si>
  <si>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</si>
  <si>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</si>
  <si>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</si>
  <si>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</si>
  <si>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</si>
  <si>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</si>
  <si>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</si>
  <si>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</si>
  <si>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</si>
  <si>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</si>
  <si>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</si>
  <si>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</si>
  <si>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</si>
  <si>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</si>
  <si>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</si>
  <si>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</si>
  <si>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</si>
  <si>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</si>
  <si>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</si>
  <si>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</si>
  <si>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</si>
  <si>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</si>
  <si>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</si>
  <si>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</si>
  <si>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</si>
  <si>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</si>
  <si>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</si>
  <si>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</si>
  <si>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</si>
  <si>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</si>
  <si>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</si>
  <si>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</si>
  <si>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</si>
  <si>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</si>
  <si>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</si>
  <si>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</si>
  <si>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</si>
  <si>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</si>
  <si>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</si>
  <si>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</si>
  <si>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</si>
  <si>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</si>
  <si>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</si>
  <si>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</si>
  <si>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</si>
  <si>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</si>
  <si>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</si>
  <si>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</si>
  <si>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</si>
  <si>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</si>
  <si>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</si>
  <si>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</si>
  <si>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</si>
  <si>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</si>
  <si>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</si>
  <si>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</si>
  <si>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</si>
  <si>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</si>
  <si>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</si>
  <si>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</si>
  <si>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</si>
  <si>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</si>
  <si>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</si>
  <si>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</si>
  <si>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</si>
  <si>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</si>
  <si>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</si>
  <si>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</si>
  <si>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</si>
  <si>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</si>
  <si>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</si>
  <si>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</si>
  <si>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</si>
  <si>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</si>
  <si>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</si>
  <si>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</si>
  <si>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</si>
  <si>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</si>
  <si>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</si>
  <si>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</si>
  <si>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</si>
  <si>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</si>
  <si>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</si>
  <si>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</si>
  <si>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</si>
  <si>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</si>
  <si>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</si>
  <si>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</si>
  <si>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</si>
  <si>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</si>
  <si>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</si>
  <si>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</si>
  <si>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</si>
  <si>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</si>
  <si>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</si>
  <si>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</si>
  <si>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</si>
  <si>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</si>
  <si>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</si>
  <si>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</si>
  <si>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</si>
  <si>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</si>
  <si>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</si>
  <si>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</si>
  <si>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</si>
  <si>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</si>
  <si>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</si>
  <si>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</si>
  <si>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</si>
  <si>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</si>
  <si>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</si>
  <si>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</si>
  <si>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</si>
  <si>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</si>
  <si>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</si>
  <si>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</si>
  <si>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</si>
  <si>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</si>
  <si>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</si>
  <si>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</si>
  <si>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</si>
  <si>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</si>
  <si>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</si>
  <si>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</si>
  <si>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</si>
  <si>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</si>
  <si>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</si>
  <si>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</si>
  <si>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</si>
  <si>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</si>
  <si>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</si>
  <si>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</si>
  <si>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</si>
  <si>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</si>
  <si>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</si>
  <si>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</si>
  <si>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</si>
  <si>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</si>
  <si>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</si>
  <si>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</si>
  <si>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</si>
  <si>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</si>
  <si>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</si>
  <si>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</si>
  <si>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</si>
  <si>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</si>
  <si>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</si>
  <si>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</si>
  <si>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</si>
  <si>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</si>
  <si>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</si>
  <si>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</si>
  <si>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</si>
  <si>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</si>
  <si>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</si>
  <si>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</si>
  <si>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</si>
  <si>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</si>
  <si>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</si>
  <si>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</si>
  <si>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</si>
  <si>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</si>
  <si>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</si>
  <si>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</si>
  <si>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</si>
  <si>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</si>
  <si>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</si>
  <si>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</si>
  <si>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</si>
  <si>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</si>
  <si>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</si>
  <si>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</si>
  <si>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</si>
  <si>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</si>
  <si>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</si>
  <si>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</si>
  <si>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</si>
  <si>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</si>
  <si>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</si>
  <si>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</si>
  <si>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</si>
  <si>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</si>
  <si>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</si>
  <si>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</si>
  <si>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</si>
  <si>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</si>
  <si>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</si>
  <si>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</si>
  <si>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</si>
  <si>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</si>
  <si>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</si>
  <si>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</si>
  <si>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</si>
  <si>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</si>
  <si>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</si>
  <si>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</si>
  <si>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</si>
  <si>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</si>
  <si>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</si>
  <si>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</si>
  <si>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</si>
  <si>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</si>
  <si>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</si>
  <si>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</si>
  <si>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</si>
  <si>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</si>
  <si>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</si>
  <si>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</si>
  <si>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</si>
  <si>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</si>
  <si>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</si>
  <si>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</si>
  <si>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</si>
  <si>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</si>
  <si>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</si>
  <si>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</si>
  <si>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</si>
  <si>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</si>
  <si>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</si>
  <si>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</si>
  <si>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</si>
  <si>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</si>
  <si>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</si>
  <si>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</si>
  <si>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</si>
  <si>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</si>
  <si>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</si>
  <si>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</si>
  <si>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</si>
  <si>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</si>
  <si>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</si>
  <si>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</si>
  <si>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</si>
  <si>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</si>
  <si>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</si>
  <si>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</si>
  <si>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</si>
  <si>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</si>
  <si>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</si>
  <si>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</si>
  <si>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</si>
  <si>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</si>
  <si>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</si>
  <si>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</si>
  <si>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</si>
  <si>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</si>
  <si>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</si>
  <si>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</si>
  <si>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</si>
  <si>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</si>
  <si>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</si>
  <si>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</si>
  <si>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</si>
  <si>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</si>
  <si>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</si>
  <si>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</si>
  <si>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</si>
  <si>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</si>
  <si>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</si>
  <si>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</si>
  <si>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</si>
  <si>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</si>
  <si>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</si>
  <si>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</si>
  <si>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</si>
  <si>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</si>
  <si>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</si>
  <si>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</si>
  <si>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</si>
  <si>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</si>
  <si>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</si>
  <si>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</si>
  <si>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</si>
  <si>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</si>
  <si>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</si>
  <si>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</si>
  <si>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</si>
  <si>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</si>
  <si>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</si>
  <si>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</si>
  <si>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</si>
  <si>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</si>
  <si>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</si>
  <si>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</si>
  <si>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</si>
  <si>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</si>
  <si>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</si>
  <si>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</si>
  <si>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</si>
  <si>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</si>
  <si>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</si>
  <si>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</si>
  <si>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</si>
  <si>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</si>
  <si>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</si>
  <si>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</si>
  <si>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</si>
  <si>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</si>
  <si>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</si>
  <si>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</si>
  <si>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</si>
  <si>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</si>
  <si>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</si>
  <si>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</si>
  <si>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</si>
  <si>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</si>
  <si>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</si>
  <si>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</si>
  <si>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</si>
  <si>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</si>
  <si>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</si>
  <si>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</si>
  <si>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</si>
  <si>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</si>
  <si>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</si>
  <si>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</si>
  <si>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</si>
  <si>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</si>
  <si>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</si>
  <si>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</si>
  <si>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</si>
  <si>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</si>
  <si>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</si>
  <si>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</si>
  <si>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</si>
  <si>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</si>
  <si>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</si>
  <si>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</si>
  <si>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</si>
  <si>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</si>
  <si>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</si>
  <si>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</si>
  <si>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</si>
  <si>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</si>
  <si>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</si>
  <si>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</si>
  <si>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</si>
  <si>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</si>
  <si>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</si>
  <si>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</si>
  <si>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</si>
  <si>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</si>
  <si>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</si>
  <si>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</si>
  <si>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</si>
  <si>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</si>
  <si>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</si>
  <si>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</si>
  <si>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</si>
  <si>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</si>
  <si>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</si>
  <si>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</si>
  <si>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</si>
  <si>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</si>
  <si>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</si>
  <si>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</si>
  <si>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</si>
  <si>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</si>
  <si>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</si>
  <si>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</si>
  <si>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</si>
  <si>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</si>
  <si>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</si>
  <si>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</si>
  <si>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</si>
  <si>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</si>
  <si>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</si>
  <si>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</si>
  <si>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</si>
  <si>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</si>
  <si>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</si>
  <si>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</si>
  <si>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</si>
  <si>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</si>
  <si>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</si>
  <si>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</si>
  <si>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</si>
  <si>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</si>
  <si>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</si>
  <si>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</si>
  <si>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</si>
  <si>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</si>
  <si>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</si>
  <si>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</si>
  <si>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</si>
  <si>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</si>
  <si>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</si>
  <si>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</si>
  <si>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</si>
  <si>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</si>
  <si>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</si>
  <si>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</si>
  <si>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</si>
  <si>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</si>
  <si>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</si>
  <si>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</si>
  <si>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</si>
  <si>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</si>
  <si>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</si>
  <si>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</si>
  <si>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</si>
  <si>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</si>
  <si>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</si>
  <si>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</si>
  <si>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</si>
  <si>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</si>
  <si>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</si>
  <si>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</si>
  <si>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</si>
  <si>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</si>
  <si>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</si>
  <si>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</si>
  <si>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</si>
  <si>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</si>
  <si>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</si>
  <si>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</si>
  <si>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</si>
  <si>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</si>
  <si>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</si>
  <si>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</si>
  <si>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</si>
  <si>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</si>
  <si>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</si>
  <si>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</si>
  <si>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</si>
  <si>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</si>
  <si>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</si>
  <si>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</si>
  <si>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</si>
  <si>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</si>
  <si>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</si>
  <si>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</si>
  <si>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</si>
  <si>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</si>
  <si>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</si>
  <si>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</si>
  <si>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</si>
  <si>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</si>
  <si>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</si>
  <si>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</si>
  <si>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</si>
  <si>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</si>
  <si>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</si>
  <si>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</si>
  <si>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</si>
  <si>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</si>
  <si>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</si>
  <si>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</si>
  <si>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</si>
  <si>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</si>
  <si>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</si>
  <si>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</si>
  <si>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</si>
  <si>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</si>
  <si>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</si>
  <si>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</si>
  <si>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</si>
  <si>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</si>
  <si>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</si>
  <si>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</si>
  <si>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</si>
  <si>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</si>
  <si>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</si>
  <si>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</si>
  <si>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</si>
  <si>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</si>
  <si>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</si>
  <si>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</si>
  <si>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</si>
  <si>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</si>
  <si>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</si>
  <si>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</si>
  <si>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</si>
  <si>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</si>
  <si>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</si>
  <si>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</si>
  <si>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</si>
  <si>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</si>
  <si>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</si>
  <si>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</si>
  <si>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</si>
  <si>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</si>
  <si>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</si>
  <si>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</si>
  <si>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</si>
  <si>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</si>
  <si>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</si>
  <si>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</si>
  <si>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</si>
  <si>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</si>
  <si>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</si>
  <si>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</si>
  <si>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</si>
  <si>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</si>
  <si>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</si>
  <si>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</si>
  <si>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</si>
  <si>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</si>
  <si>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</si>
  <si>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</si>
  <si>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</si>
  <si>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</si>
  <si>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</si>
  <si>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</si>
  <si>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</si>
  <si>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</si>
  <si>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</si>
  <si>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</si>
  <si>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</si>
  <si>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</si>
  <si>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</si>
  <si>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</si>
  <si>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</si>
  <si>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</si>
  <si>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</si>
  <si>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</si>
  <si>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</si>
  <si>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</si>
  <si>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</si>
  <si>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</si>
  <si>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</si>
  <si>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</si>
  <si>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</si>
  <si>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</si>
  <si>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</si>
  <si>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</si>
  <si>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</si>
  <si>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</si>
  <si>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</si>
  <si>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</si>
  <si>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</si>
  <si>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</si>
  <si>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</si>
  <si>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</si>
  <si>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</si>
  <si>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</si>
  <si>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</si>
  <si>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</si>
  <si>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</si>
  <si>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</si>
  <si>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</si>
  <si>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</si>
  <si>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</si>
  <si>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</si>
  <si>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</si>
  <si>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</si>
  <si>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</si>
  <si>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</si>
  <si>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</si>
  <si>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</si>
  <si>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</si>
  <si>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</si>
  <si>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</si>
  <si>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</si>
  <si>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</si>
  <si>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</si>
  <si>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</si>
  <si>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</si>
  <si>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</si>
  <si>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</si>
  <si>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</si>
  <si>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</si>
  <si>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</si>
  <si>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</si>
  <si>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</si>
  <si>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</si>
  <si>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</si>
  <si>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</si>
  <si>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</si>
  <si>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</si>
  <si>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</si>
  <si>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</si>
  <si>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</si>
  <si>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</si>
  <si>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</si>
  <si>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</si>
  <si>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</si>
  <si>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</si>
  <si>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</si>
  <si>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</si>
  <si>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</si>
  <si>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</si>
  <si>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</si>
  <si>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</si>
  <si>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</si>
  <si>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</si>
  <si>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</si>
  <si>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</si>
  <si>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</si>
  <si>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</si>
  <si>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</si>
  <si>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</si>
  <si>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</si>
  <si>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</si>
  <si>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</si>
  <si>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</si>
  <si>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</si>
  <si>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</si>
  <si>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</si>
  <si>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</si>
  <si>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</si>
  <si>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</si>
  <si>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</si>
  <si>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</si>
  <si>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</si>
  <si>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</si>
  <si>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</si>
  <si>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</si>
  <si>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</si>
  <si>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</si>
  <si>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</si>
  <si>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</si>
  <si>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</si>
  <si>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</si>
  <si>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</si>
  <si>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</si>
  <si>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</si>
  <si>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</si>
  <si>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</si>
  <si>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</si>
  <si>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</si>
  <si>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</si>
  <si>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</si>
  <si>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</si>
  <si>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</si>
  <si>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</si>
  <si>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</si>
  <si>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</si>
  <si>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</si>
  <si>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</si>
  <si>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</si>
  <si>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</si>
  <si>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</si>
  <si>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</si>
  <si>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</si>
  <si>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</si>
  <si>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</si>
  <si>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</si>
  <si>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</si>
  <si>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</si>
  <si>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</si>
  <si>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</si>
  <si>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</si>
  <si>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</si>
  <si>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</si>
  <si>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</si>
  <si>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</si>
  <si>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</si>
  <si>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</si>
  <si>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</si>
  <si>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</si>
  <si>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</si>
  <si>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</si>
  <si>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</si>
  <si>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</si>
  <si>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</si>
  <si>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</si>
  <si>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</si>
  <si>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</si>
  <si>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</si>
  <si>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</si>
  <si>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</si>
  <si>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</si>
  <si>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</si>
  <si>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</si>
  <si>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</si>
  <si>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</si>
  <si>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</si>
  <si>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</si>
  <si>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</si>
  <si>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</si>
  <si>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</si>
  <si>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</si>
  <si>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</si>
  <si>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</si>
  <si>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</si>
  <si>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</si>
  <si>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</si>
  <si>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</si>
  <si>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</si>
  <si>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</si>
  <si>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</si>
  <si>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</si>
  <si>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</si>
  <si>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</si>
  <si>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</si>
  <si>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</si>
  <si>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</si>
  <si>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</si>
  <si>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</si>
  <si>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</si>
  <si>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</si>
  <si>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</si>
  <si>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</si>
  <si>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</si>
  <si>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</si>
  <si>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</si>
  <si>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</si>
  <si>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</si>
  <si>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</si>
  <si>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</si>
  <si>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</si>
  <si>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</si>
  <si>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</si>
  <si>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</si>
  <si>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</si>
  <si>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</si>
  <si>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</si>
  <si>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</si>
  <si>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</si>
  <si>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</si>
  <si>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</si>
  <si>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</si>
  <si>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</si>
  <si>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</si>
  <si>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</si>
  <si>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</si>
  <si>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</si>
  <si>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</si>
  <si>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</si>
  <si>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</si>
  <si>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</si>
  <si>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</si>
  <si>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</si>
  <si>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</si>
  <si>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</si>
  <si>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</si>
  <si>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</si>
  <si>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</si>
  <si>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</si>
  <si>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</si>
  <si>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</si>
  <si>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</si>
  <si>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</si>
  <si>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</si>
  <si>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</si>
  <si>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</si>
  <si>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</si>
  <si>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</si>
  <si>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</si>
  <si>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</si>
  <si>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</si>
  <si>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</si>
  <si>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</si>
  <si>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</si>
  <si>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</si>
  <si>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</si>
  <si>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</si>
  <si>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</si>
  <si>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</si>
  <si>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</si>
  <si>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</si>
  <si>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</si>
  <si>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</si>
  <si>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</si>
  <si>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</si>
  <si>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</si>
  <si>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</si>
  <si>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</si>
  <si>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</si>
  <si>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</si>
  <si>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</si>
  <si>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</si>
  <si>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</si>
  <si>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</si>
  <si>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</si>
  <si>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</si>
  <si>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</si>
  <si>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</si>
  <si>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</si>
  <si>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</si>
  <si>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</si>
  <si>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</si>
  <si>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</si>
  <si>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</si>
  <si>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</si>
  <si>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</si>
  <si>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</si>
  <si>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</si>
  <si>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</si>
  <si>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</si>
  <si>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</si>
  <si>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</si>
  <si>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</si>
  <si>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</si>
  <si>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</si>
  <si>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</si>
  <si>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</si>
  <si>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</si>
  <si>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</si>
  <si>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</si>
  <si>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</si>
  <si>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</si>
  <si>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</si>
  <si>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</si>
  <si>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</si>
  <si>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</si>
  <si>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</si>
  <si>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</si>
  <si>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</si>
  <si>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</si>
  <si>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</si>
  <si>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</si>
  <si>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</si>
  <si>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</si>
  <si>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</si>
  <si>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</si>
  <si>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</si>
  <si>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</si>
  <si>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</si>
  <si>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</si>
  <si>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</si>
  <si>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</si>
  <si>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</si>
  <si>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</si>
  <si>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</si>
  <si>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</si>
  <si>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</si>
  <si>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</si>
  <si>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</si>
  <si>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</si>
  <si>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</si>
  <si>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</si>
  <si>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</si>
  <si>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</si>
  <si>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</si>
  <si>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</si>
  <si>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</si>
  <si>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</si>
  <si>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</si>
  <si>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</si>
  <si>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</si>
  <si>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</si>
  <si>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</si>
  <si>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</si>
  <si>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</si>
  <si>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</si>
  <si>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</si>
  <si>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</si>
  <si>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</si>
  <si>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</si>
  <si>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</si>
  <si>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</si>
  <si>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</si>
  <si>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</si>
  <si>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</si>
  <si>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</si>
  <si>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</si>
  <si>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</si>
  <si>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</si>
  <si>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</si>
  <si>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</si>
  <si>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</si>
  <si>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</si>
  <si>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</si>
  <si>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</si>
  <si>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</si>
  <si>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</si>
  <si>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</si>
  <si>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</si>
  <si>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</si>
  <si>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</si>
  <si>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</si>
  <si>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</si>
  <si>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</si>
  <si>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</si>
  <si>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</si>
  <si>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</si>
  <si>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</si>
  <si>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</si>
  <si>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</si>
  <si>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</si>
  <si>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</si>
  <si>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</si>
  <si>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</si>
  <si>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</si>
  <si>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</si>
  <si>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</si>
  <si>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</si>
  <si>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</si>
  <si>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</si>
  <si>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</si>
  <si>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</si>
  <si>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</si>
  <si>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</si>
  <si>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</si>
  <si>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</si>
  <si>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</si>
  <si>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</si>
  <si>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</si>
  <si>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</si>
  <si>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</si>
  <si>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</si>
  <si>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</si>
  <si>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</si>
  <si>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</si>
  <si>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</si>
  <si>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</si>
  <si>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</si>
  <si>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</si>
  <si>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</si>
  <si>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</si>
  <si>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</si>
  <si>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</si>
  <si>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</si>
  <si>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</si>
  <si>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</si>
  <si>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</si>
  <si>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</si>
  <si>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</si>
  <si>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</si>
  <si>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</si>
  <si>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</si>
  <si>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</si>
  <si>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</si>
  <si>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</si>
  <si>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</si>
  <si>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</si>
  <si>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</si>
  <si>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</si>
  <si>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</si>
  <si>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</si>
  <si>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</si>
  <si>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</si>
  <si>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</si>
  <si>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</si>
  <si>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</si>
  <si>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</si>
  <si>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</si>
  <si>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</si>
  <si>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</si>
  <si>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</si>
  <si>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</si>
  <si>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</si>
  <si>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</si>
  <si>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</si>
  <si>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</si>
  <si>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</si>
  <si>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</si>
  <si>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</si>
  <si>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</si>
  <si>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</si>
  <si>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</si>
  <si>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</si>
  <si>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</si>
  <si>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</si>
  <si>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</si>
  <si>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</si>
  <si>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</si>
  <si>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</si>
  <si>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</si>
  <si>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</si>
  <si>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</si>
  <si>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</si>
  <si>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</si>
  <si>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</si>
  <si>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</si>
  <si>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</si>
  <si>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</si>
  <si>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</si>
  <si>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</si>
  <si>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</si>
  <si>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</si>
  <si>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</si>
  <si>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</si>
  <si>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</si>
  <si>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</si>
  <si>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</si>
  <si>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</si>
  <si>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</si>
  <si>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</si>
  <si>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</si>
  <si>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</si>
  <si>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</si>
  <si>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</si>
  <si>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</si>
  <si>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</si>
  <si>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</si>
  <si>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</si>
  <si>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</si>
  <si>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</si>
  <si>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</si>
  <si>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</si>
  <si>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</si>
  <si>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</si>
  <si>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</si>
  <si>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</si>
  <si>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</si>
  <si>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</si>
  <si>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</si>
  <si>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</si>
  <si>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</si>
  <si>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</si>
  <si>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</si>
  <si>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</si>
  <si>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</si>
  <si>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</si>
  <si>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</si>
  <si>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</si>
  <si>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</si>
  <si>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</si>
  <si>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</si>
  <si>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</si>
  <si>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</si>
  <si>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</si>
  <si>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</si>
  <si>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</si>
  <si>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</si>
  <si>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</si>
  <si>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</si>
  <si>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</si>
  <si>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</si>
  <si>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</si>
  <si>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</si>
  <si>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</si>
  <si>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</si>
  <si>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</si>
  <si>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</si>
  <si>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</si>
  <si>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</si>
  <si>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</si>
  <si>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</si>
  <si>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</si>
  <si>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</si>
  <si>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</si>
  <si>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</si>
  <si>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</si>
  <si>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</si>
  <si>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</si>
  <si>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</si>
  <si>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</si>
  <si>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</si>
  <si>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</si>
  <si>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</si>
  <si>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</si>
  <si>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</si>
  <si>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</si>
  <si>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</si>
  <si>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</si>
  <si>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</si>
  <si>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</si>
  <si>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</si>
  <si>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</si>
  <si>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</si>
  <si>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</si>
  <si>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</si>
  <si>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</si>
  <si>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</si>
  <si>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</si>
  <si>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</si>
  <si>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</si>
  <si>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</si>
  <si>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</si>
  <si>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</si>
  <si>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</si>
  <si>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</si>
  <si>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</si>
  <si>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</si>
  <si>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</si>
  <si>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</si>
  <si>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</si>
  <si>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</si>
  <si>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</si>
  <si>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</si>
  <si>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</si>
  <si>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</si>
  <si>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</si>
  <si>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</si>
  <si>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</si>
  <si>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</si>
  <si>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</si>
  <si>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</si>
  <si>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</si>
  <si>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</si>
  <si>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</si>
  <si>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</si>
  <si>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</si>
  <si>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</si>
  <si>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</si>
  <si>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</si>
  <si>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</si>
  <si>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</si>
  <si>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</si>
  <si>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</si>
  <si>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</si>
  <si>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</si>
  <si>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</si>
  <si>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</si>
  <si>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</si>
  <si>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</si>
  <si>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</si>
  <si>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</si>
  <si>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</si>
  <si>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</si>
  <si>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</si>
  <si>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</si>
  <si>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</si>
  <si>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</si>
  <si>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</si>
  <si>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</si>
  <si>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</si>
  <si>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</si>
  <si>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</si>
  <si>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</si>
  <si>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</si>
  <si>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</si>
  <si>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</si>
  <si>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</si>
  <si>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</si>
  <si>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</si>
  <si>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</si>
  <si>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</si>
  <si>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</si>
  <si>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</si>
  <si>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</si>
  <si>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</si>
  <si>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</si>
  <si>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</si>
  <si>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</si>
  <si>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</si>
  <si>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</si>
  <si>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</si>
  <si>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</si>
  <si>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</si>
  <si>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</si>
  <si>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</si>
  <si>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</si>
  <si>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</si>
  <si>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</si>
  <si>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</si>
  <si>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</si>
  <si>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</si>
  <si>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</si>
  <si>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</si>
  <si>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</si>
  <si>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</si>
  <si>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</si>
  <si>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</si>
  <si>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</si>
  <si>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</si>
  <si>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</si>
  <si>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</si>
  <si>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</si>
  <si>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</si>
  <si>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</si>
  <si>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</si>
  <si>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</si>
  <si>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</si>
  <si>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</si>
  <si>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</si>
  <si>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</si>
  <si>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</si>
  <si>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</si>
  <si>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</si>
  <si>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</si>
  <si>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</si>
  <si>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</si>
  <si>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</si>
  <si>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</si>
  <si>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</si>
  <si>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</si>
  <si>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</si>
  <si>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</si>
  <si>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</si>
  <si>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</si>
  <si>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</si>
  <si>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</si>
  <si>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</si>
  <si>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</si>
  <si>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</si>
  <si>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</si>
  <si>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</si>
  <si>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</si>
  <si>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</si>
  <si>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</si>
  <si>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</si>
  <si>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</si>
  <si>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</si>
  <si>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</si>
  <si>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</si>
  <si>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</si>
  <si>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</si>
  <si>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</si>
  <si>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</si>
  <si>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</si>
  <si>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</si>
  <si>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</si>
  <si>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</si>
  <si>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</si>
  <si>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</si>
  <si>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</si>
  <si>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</si>
  <si>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</si>
  <si>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</si>
  <si>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</si>
  <si>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</si>
  <si>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</si>
  <si>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</si>
  <si>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</si>
  <si>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</si>
  <si>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</si>
  <si>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</si>
  <si>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</si>
  <si>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</si>
  <si>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</si>
  <si>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</si>
  <si>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</si>
  <si>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</si>
  <si>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</si>
  <si>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</si>
  <si>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</si>
  <si>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</si>
  <si>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</si>
  <si>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</si>
  <si>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</si>
  <si>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</si>
  <si>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</si>
  <si>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</si>
  <si>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</si>
  <si>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</si>
  <si>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</si>
  <si>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</si>
  <si>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</si>
  <si>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</si>
  <si>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</si>
  <si>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</si>
  <si>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</si>
  <si>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</si>
  <si>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</si>
  <si>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</si>
  <si>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</si>
  <si>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</si>
  <si>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</si>
  <si>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</si>
  <si>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</si>
  <si>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</si>
  <si>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</si>
  <si>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</si>
  <si>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</si>
  <si>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</si>
  <si>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</si>
  <si>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</si>
  <si>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</si>
  <si>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</si>
  <si>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</si>
  <si>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</si>
  <si>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</si>
  <si>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</si>
  <si>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</si>
  <si>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</si>
  <si>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</si>
  <si>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</si>
  <si>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</si>
  <si>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</si>
  <si>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</si>
  <si>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</si>
  <si>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</si>
  <si>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</si>
  <si>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</si>
  <si>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</si>
  <si>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</si>
  <si>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</si>
  <si>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</si>
  <si>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</si>
  <si>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</si>
  <si>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</si>
  <si>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</si>
  <si>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</si>
  <si>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</si>
  <si>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</si>
  <si>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</si>
  <si>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</si>
  <si>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</si>
  <si>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</si>
  <si>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</si>
  <si>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</si>
  <si>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</si>
  <si>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</si>
  <si>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</si>
  <si>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</si>
  <si>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</si>
  <si>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</si>
  <si>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</si>
  <si>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</si>
  <si>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</si>
  <si>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</si>
  <si>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</si>
  <si>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</si>
  <si>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</si>
  <si>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</si>
  <si>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</si>
  <si>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</si>
  <si>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</si>
  <si>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</si>
  <si>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</si>
  <si>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</si>
  <si>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</si>
  <si>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</si>
  <si>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</si>
  <si>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</si>
  <si>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</si>
  <si>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</si>
  <si>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</si>
  <si>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</si>
  <si>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</si>
  <si>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</si>
  <si>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</si>
  <si>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</si>
  <si>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</si>
  <si>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</si>
  <si>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</si>
  <si>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</si>
  <si>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</si>
  <si>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</si>
  <si>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</si>
  <si>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</si>
  <si>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</si>
  <si>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</si>
  <si>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</si>
  <si>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</si>
  <si>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</si>
  <si>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</si>
  <si>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</si>
  <si>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</si>
  <si>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</si>
  <si>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</si>
  <si>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</si>
  <si>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</si>
  <si>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</si>
  <si>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</si>
  <si>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</si>
  <si>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</si>
  <si>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</si>
  <si>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</si>
  <si>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</si>
  <si>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</si>
  <si>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</si>
  <si>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</si>
  <si>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</si>
  <si>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</si>
  <si>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</si>
  <si>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</si>
  <si>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</si>
  <si>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</si>
  <si>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</si>
  <si>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</si>
  <si>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</si>
  <si>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</si>
  <si>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</si>
  <si>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</si>
  <si>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</si>
  <si>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</si>
  <si>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</si>
  <si>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</si>
  <si>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</si>
  <si>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</si>
  <si>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</si>
  <si>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</si>
  <si>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</si>
  <si>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</si>
  <si>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</si>
  <si>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</si>
  <si>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</si>
  <si>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</si>
  <si>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</si>
  <si>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</si>
  <si>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</si>
  <si>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</si>
  <si>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</si>
  <si>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</si>
  <si>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</si>
  <si>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</si>
  <si>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</si>
  <si>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</si>
  <si>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</si>
  <si>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</si>
  <si>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</si>
  <si>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</si>
  <si>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</si>
  <si>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</si>
  <si>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</si>
  <si>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</si>
  <si>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</si>
  <si>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</si>
  <si>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</si>
  <si>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</si>
  <si>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</si>
  <si>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</si>
  <si>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</si>
  <si>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</si>
  <si>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</si>
  <si>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</si>
  <si>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</si>
  <si>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</si>
  <si>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</si>
  <si>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</si>
  <si>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</si>
  <si>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</si>
  <si>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</si>
  <si>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</si>
  <si>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</si>
  <si>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</si>
  <si>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</si>
  <si>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</si>
  <si>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</si>
  <si>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</si>
  <si>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</si>
  <si>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</si>
  <si>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</si>
  <si>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</si>
  <si>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</si>
  <si>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</si>
  <si>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</si>
  <si>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</si>
  <si>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</si>
  <si>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</si>
  <si>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</si>
  <si>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</si>
  <si>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</si>
  <si>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</si>
  <si>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</si>
  <si>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</si>
  <si>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</si>
  <si>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</si>
  <si>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</si>
  <si>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</si>
  <si>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</si>
  <si>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</si>
  <si>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</si>
  <si>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</si>
  <si>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</si>
  <si>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</si>
  <si>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</si>
  <si>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</si>
  <si>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</si>
  <si>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</si>
  <si>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</si>
  <si>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</si>
  <si>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</si>
  <si>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</si>
  <si>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</si>
  <si>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</si>
  <si>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</si>
  <si>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</si>
  <si>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</si>
  <si>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</si>
  <si>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</si>
  <si>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</si>
  <si>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</si>
  <si>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</si>
  <si>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</si>
  <si>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</si>
  <si>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</si>
  <si>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</si>
  <si>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</si>
  <si>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</si>
  <si>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</si>
  <si>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</si>
  <si>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</si>
  <si>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</si>
  <si>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</si>
  <si>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</si>
  <si>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</si>
  <si>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</si>
  <si>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</si>
  <si>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</si>
  <si>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</si>
  <si>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</si>
  <si>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</si>
  <si>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</si>
  <si>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</si>
  <si>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</si>
  <si>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</si>
  <si>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</si>
  <si>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</si>
  <si>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</si>
  <si>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</si>
  <si>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</si>
  <si>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</si>
  <si>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</si>
  <si>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</si>
  <si>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</si>
  <si>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</si>
  <si>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</si>
  <si>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</si>
  <si>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</si>
  <si>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</si>
  <si>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</si>
  <si>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</si>
  <si>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</si>
  <si>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</si>
  <si>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</si>
  <si>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</si>
  <si>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</si>
  <si>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</si>
  <si>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</si>
  <si>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</si>
  <si>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</si>
  <si>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</si>
  <si>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</si>
  <si>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</si>
  <si>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</si>
  <si>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</si>
  <si>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</si>
  <si>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</si>
  <si>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</si>
  <si>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</si>
  <si>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</si>
  <si>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</si>
  <si>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</si>
  <si>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</si>
  <si>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</si>
  <si>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</si>
  <si>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</si>
  <si>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</si>
  <si>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</si>
  <si>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</si>
  <si>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</si>
  <si>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</si>
  <si>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</si>
  <si>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</si>
  <si>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</si>
  <si>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</si>
  <si>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</si>
  <si>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</si>
  <si>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</si>
  <si>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</si>
  <si>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</si>
  <si>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</si>
  <si>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</si>
  <si>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</si>
  <si>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</si>
  <si>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</si>
  <si>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</si>
  <si>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</si>
  <si>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</si>
  <si>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</si>
  <si>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</si>
  <si>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</si>
  <si>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</si>
  <si>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</si>
  <si>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</si>
  <si>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</si>
  <si>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</si>
  <si>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</si>
  <si>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</si>
  <si>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</si>
  <si>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</si>
  <si>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</si>
  <si>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</si>
  <si>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</si>
  <si>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</si>
  <si>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</si>
  <si>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</si>
  <si>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</si>
  <si>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</si>
  <si>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</si>
  <si>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</si>
  <si>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</si>
  <si>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</si>
  <si>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</si>
  <si>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</si>
  <si>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</si>
  <si>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</si>
  <si>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</si>
  <si>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</si>
  <si>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</si>
  <si>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</si>
  <si>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</si>
  <si>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</si>
  <si>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</si>
  <si>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</si>
  <si>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</si>
  <si>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</si>
  <si>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</si>
  <si>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</si>
  <si>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</si>
  <si>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</si>
  <si>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</si>
  <si>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</si>
  <si>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</si>
  <si>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</si>
  <si>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</si>
  <si>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</si>
  <si>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</si>
  <si>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</si>
  <si>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</si>
  <si>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</si>
  <si>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</si>
  <si>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</si>
  <si>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</si>
  <si>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</si>
  <si>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</si>
  <si>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</si>
  <si>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</si>
  <si>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</si>
  <si>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</si>
  <si>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</si>
  <si>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</si>
  <si>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</si>
  <si>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</si>
  <si>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</si>
  <si>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</si>
  <si>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</si>
  <si>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</si>
  <si>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</si>
  <si>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</si>
  <si>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</si>
  <si>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</si>
  <si>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</si>
  <si>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</si>
  <si>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</si>
  <si>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</si>
  <si>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</si>
  <si>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</si>
  <si>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</si>
  <si>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</si>
  <si>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</si>
  <si>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</si>
  <si>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</si>
  <si>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</si>
  <si>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</si>
  <si>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</si>
  <si>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</si>
  <si>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</si>
  <si>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</si>
  <si>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</si>
  <si>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</si>
  <si>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</si>
  <si>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</si>
  <si>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</si>
  <si>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</si>
  <si>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</si>
  <si>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</si>
  <si>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</si>
  <si>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</si>
  <si>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</si>
  <si>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</si>
  <si>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</si>
  <si>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</si>
  <si>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</si>
  <si>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</si>
  <si>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</si>
  <si>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</si>
  <si>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</si>
  <si>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</si>
  <si>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</si>
  <si>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</si>
  <si>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</si>
  <si>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</si>
  <si>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</si>
  <si>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</si>
  <si>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</si>
  <si>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</si>
  <si>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</si>
  <si>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</si>
  <si>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</si>
  <si>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</si>
  <si>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</si>
  <si>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</si>
  <si>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</si>
  <si>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</si>
  <si>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</si>
  <si>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</si>
  <si>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</si>
  <si>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</si>
  <si>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</si>
  <si>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</si>
  <si>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</si>
  <si>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</si>
  <si>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</si>
  <si>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</si>
  <si>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</si>
  <si>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</si>
  <si>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</si>
  <si>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</si>
  <si>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</si>
  <si>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</si>
  <si>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</si>
  <si>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</si>
  <si>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</si>
  <si>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</si>
  <si>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</si>
  <si>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</si>
  <si>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</si>
  <si>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</si>
  <si>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</si>
  <si>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</si>
  <si>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</si>
  <si>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</si>
  <si>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</si>
  <si>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</si>
  <si>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</si>
  <si>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</si>
  <si>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</si>
  <si>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</si>
  <si>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</si>
  <si>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</si>
  <si>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</si>
  <si>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</si>
  <si>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</si>
  <si>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</si>
  <si>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</si>
  <si>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</si>
  <si>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</si>
  <si>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</si>
  <si>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</si>
  <si>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</si>
  <si>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</si>
  <si>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</si>
  <si>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</si>
  <si>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</si>
  <si>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</si>
  <si>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</si>
  <si>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</si>
  <si>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</si>
  <si>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</si>
  <si>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</si>
  <si>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</si>
  <si>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</si>
  <si>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</si>
  <si>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</si>
  <si>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</si>
  <si>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</si>
  <si>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</si>
  <si>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</si>
  <si>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</si>
  <si>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</si>
  <si>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</si>
  <si>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</si>
  <si>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</si>
  <si>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</si>
  <si>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</si>
  <si>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</si>
  <si>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</si>
  <si>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</si>
  <si>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</si>
  <si>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</si>
  <si>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</si>
  <si>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</si>
  <si>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</si>
  <si>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</si>
  <si>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</si>
  <si>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</si>
  <si>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</si>
  <si>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</si>
  <si>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</si>
  <si>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</si>
  <si>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</si>
  <si>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</si>
  <si>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</si>
  <si>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</si>
  <si>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</si>
  <si>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</si>
  <si>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</si>
  <si>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</si>
  <si>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</si>
  <si>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</si>
  <si>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</si>
  <si>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</si>
  <si>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</si>
  <si>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</si>
  <si>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</si>
  <si>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</si>
  <si>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</si>
  <si>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</si>
  <si>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</si>
  <si>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</si>
  <si>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</si>
  <si>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</si>
  <si>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</si>
  <si>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</si>
  <si>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</si>
  <si>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</si>
  <si>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</si>
  <si>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</si>
  <si>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</si>
  <si>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</si>
  <si>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</si>
  <si>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</si>
  <si>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</si>
  <si>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</si>
  <si>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</si>
  <si>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</si>
  <si>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</si>
  <si>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</si>
  <si>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</si>
  <si>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</si>
  <si>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</si>
  <si>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</si>
  <si>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</si>
  <si>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</si>
  <si>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</si>
  <si>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</si>
  <si>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</si>
  <si>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</si>
  <si>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</si>
  <si>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</si>
  <si>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</si>
  <si>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</si>
  <si>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</si>
  <si>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</si>
  <si>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</si>
  <si>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</si>
  <si>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</si>
  <si>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</si>
  <si>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</si>
  <si>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</si>
  <si>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</si>
  <si>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</si>
  <si>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</si>
  <si>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</si>
  <si>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</si>
  <si>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</si>
  <si>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</si>
  <si>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</si>
  <si>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</si>
  <si>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</si>
  <si>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</si>
  <si>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</si>
  <si>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</si>
  <si>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</si>
  <si>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</si>
  <si>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</si>
  <si>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</si>
  <si>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</si>
  <si>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</si>
  <si>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</si>
  <si>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</si>
  <si>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</si>
  <si>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</si>
  <si>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</si>
  <si>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</si>
  <si>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</si>
  <si>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</si>
  <si>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</si>
  <si>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</si>
  <si>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</si>
  <si>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</si>
  <si>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</si>
  <si>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</si>
  <si>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</si>
  <si>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</si>
  <si>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</si>
  <si>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</si>
  <si>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</si>
  <si>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</si>
  <si>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</si>
  <si>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</si>
  <si>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</si>
  <si>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</si>
  <si>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</si>
  <si>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</si>
  <si>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</si>
  <si>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</si>
  <si>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</si>
  <si>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</si>
  <si>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</si>
  <si>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</si>
  <si>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</si>
  <si>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</si>
  <si>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</si>
  <si>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</si>
  <si>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</si>
  <si>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</si>
  <si>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</si>
  <si>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</si>
  <si>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</si>
  <si>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</si>
  <si>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</si>
  <si>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</si>
  <si>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</si>
  <si>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</si>
  <si>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</si>
  <si>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</si>
  <si>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</si>
  <si>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</si>
  <si>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</si>
  <si>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</si>
  <si>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</si>
  <si>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</si>
  <si>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</si>
  <si>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</si>
  <si>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</si>
  <si>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</si>
  <si>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</si>
  <si>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</si>
  <si>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</si>
  <si>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</si>
  <si>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</si>
  <si>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</si>
  <si>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</si>
  <si>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</si>
  <si>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</si>
  <si>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</si>
  <si>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</si>
  <si>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</si>
  <si>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</si>
  <si>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</si>
  <si>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</si>
  <si>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</si>
  <si>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</si>
  <si>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</si>
  <si>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</si>
  <si>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</si>
  <si>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</si>
  <si>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</si>
  <si>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</si>
  <si>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</si>
  <si>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</si>
  <si>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</si>
  <si>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</si>
  <si>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</si>
  <si>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</si>
  <si>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</si>
  <si>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</si>
  <si>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</si>
  <si>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</si>
  <si>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</si>
  <si>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</si>
  <si>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</si>
  <si>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</si>
  <si>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</si>
  <si>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</si>
  <si>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</si>
  <si>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</si>
  <si>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</si>
  <si>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</si>
  <si>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</si>
  <si>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</si>
  <si>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</si>
  <si>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</si>
  <si>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</si>
  <si>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</si>
  <si>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</si>
  <si>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</si>
  <si>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</si>
  <si>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</si>
  <si>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</si>
  <si>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</si>
  <si>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</si>
  <si>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</si>
  <si>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</si>
  <si>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</si>
  <si>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</si>
  <si>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</si>
  <si>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</si>
  <si>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</si>
  <si>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</si>
  <si>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</si>
  <si>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</si>
  <si>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</si>
  <si>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</si>
  <si>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</si>
  <si>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</si>
  <si>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</si>
  <si>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</si>
  <si>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</si>
  <si>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</si>
  <si>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</si>
  <si>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</si>
  <si>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</si>
  <si>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</si>
  <si>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</si>
  <si>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</si>
  <si>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</si>
  <si>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</si>
  <si>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</si>
  <si>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</si>
  <si>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</si>
  <si>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</si>
  <si>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</si>
  <si>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</si>
  <si>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</si>
  <si>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</si>
  <si>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</si>
  <si>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</si>
  <si>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</si>
  <si>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</si>
  <si>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</si>
  <si>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</si>
  <si>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</si>
  <si>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</si>
  <si>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</si>
  <si>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</si>
  <si>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</si>
  <si>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</si>
  <si>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</si>
  <si>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</si>
  <si>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</si>
  <si>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</si>
  <si>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</si>
  <si>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</si>
  <si>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</si>
  <si>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</si>
  <si>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</si>
  <si>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</si>
  <si>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</si>
  <si>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</si>
  <si>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</si>
  <si>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</si>
  <si>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</si>
  <si>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</si>
  <si>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</si>
  <si>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</si>
  <si>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</si>
  <si>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</si>
  <si>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</si>
  <si>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</si>
  <si>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</si>
  <si>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</si>
  <si>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</si>
  <si>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</si>
  <si>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</si>
  <si>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</si>
  <si>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</si>
  <si>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</si>
  <si>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</si>
  <si>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</si>
  <si>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</si>
  <si>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</si>
  <si>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</si>
  <si>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</si>
  <si>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</si>
  <si>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</si>
  <si>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</si>
  <si>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</si>
  <si>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</si>
  <si>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</si>
  <si>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</si>
  <si>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</si>
  <si>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</si>
  <si>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</si>
  <si>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</si>
  <si>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</si>
  <si>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</si>
  <si>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</si>
  <si>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</si>
  <si>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</si>
  <si>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</si>
  <si>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</si>
  <si>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</si>
  <si>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</si>
  <si>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</si>
  <si>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</si>
  <si>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</si>
  <si>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</si>
  <si>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</si>
  <si>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</si>
  <si>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</si>
  <si>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</si>
  <si>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</si>
  <si>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</si>
  <si>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</si>
  <si>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</si>
  <si>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</si>
  <si>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</si>
  <si>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</si>
  <si>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</si>
  <si>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</si>
  <si>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</si>
  <si>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</si>
  <si>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</si>
  <si>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</si>
  <si>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</si>
  <si>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</si>
  <si>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</si>
  <si>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</si>
  <si>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</si>
  <si>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</si>
  <si>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</si>
  <si>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</si>
  <si>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</si>
  <si>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</si>
  <si>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</si>
  <si>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</si>
  <si>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</si>
  <si>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</si>
  <si>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</si>
  <si>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</si>
  <si>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</si>
  <si>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</si>
  <si>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</si>
  <si>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</si>
  <si>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</si>
  <si>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</si>
  <si>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</si>
  <si>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</si>
  <si>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</si>
  <si>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</si>
  <si>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</si>
  <si>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</si>
  <si>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</si>
  <si>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</si>
  <si>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</si>
  <si>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</si>
  <si>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</si>
  <si>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</si>
  <si>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</si>
  <si>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</si>
  <si>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</si>
  <si>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</si>
  <si>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</si>
  <si>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</si>
  <si>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</si>
  <si>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</si>
  <si>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</si>
  <si>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</si>
  <si>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</si>
  <si>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</si>
  <si>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</si>
  <si>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</si>
  <si>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</si>
  <si>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</si>
  <si>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</si>
  <si>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</si>
  <si>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</si>
  <si>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</si>
  <si>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</si>
  <si>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</si>
  <si>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</si>
  <si>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</si>
  <si>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</si>
  <si>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</si>
  <si>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</si>
  <si>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</si>
  <si>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</si>
  <si>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</si>
  <si>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</si>
  <si>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</si>
  <si>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</si>
  <si>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</si>
  <si>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</si>
  <si>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</si>
  <si>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</si>
  <si>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</si>
  <si>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</si>
  <si>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</si>
  <si>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</si>
  <si>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</si>
  <si>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</si>
  <si>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</si>
  <si>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</si>
  <si>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</si>
  <si>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</si>
  <si>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</si>
  <si>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</si>
  <si>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</si>
  <si>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</si>
  <si>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</si>
  <si>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</si>
  <si>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</si>
  <si>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</si>
  <si>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</si>
  <si>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</si>
  <si>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</si>
  <si>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</si>
  <si>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</si>
  <si>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</si>
  <si>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</si>
  <si>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</si>
  <si>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</si>
  <si>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</si>
  <si>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</si>
  <si>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</si>
  <si>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</si>
  <si>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</si>
  <si>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</si>
  <si>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</si>
  <si>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</si>
  <si>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</si>
  <si>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</si>
  <si>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</si>
  <si>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</si>
  <si>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</si>
  <si>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</si>
  <si>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</si>
  <si>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</si>
  <si>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</si>
  <si>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</si>
  <si>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</si>
  <si>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</si>
  <si>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</si>
  <si>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</si>
  <si>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</si>
  <si>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</si>
  <si>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</si>
  <si>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</si>
  <si>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</si>
  <si>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</si>
  <si>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</si>
  <si>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</si>
  <si>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</si>
  <si>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</si>
  <si>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</si>
  <si>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</si>
  <si>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</si>
  <si>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</si>
  <si>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</si>
  <si>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</si>
  <si>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</si>
  <si>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</si>
  <si>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</si>
  <si>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</si>
  <si>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</si>
  <si>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</si>
  <si>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</si>
  <si>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</si>
  <si>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</si>
  <si>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</si>
  <si>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</si>
  <si>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</si>
  <si>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</si>
  <si>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</si>
  <si>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</si>
  <si>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</si>
  <si>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</si>
  <si>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</si>
  <si>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</si>
  <si>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</si>
  <si>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</si>
  <si>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</si>
  <si>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</si>
  <si>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</si>
  <si>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</si>
  <si>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</si>
  <si>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</si>
  <si>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</si>
  <si>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</si>
  <si>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</si>
  <si>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</si>
  <si>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</si>
  <si>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</si>
  <si>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</si>
  <si>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</si>
  <si>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</si>
  <si>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</si>
  <si>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</si>
  <si>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</si>
  <si>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</si>
  <si>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</si>
  <si>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</si>
  <si>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</si>
  <si>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</si>
  <si>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</si>
  <si>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</si>
  <si>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</si>
  <si>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</si>
  <si>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</si>
  <si>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</si>
  <si>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</si>
  <si>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</si>
  <si>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</si>
  <si>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</si>
  <si>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</si>
  <si>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</si>
  <si>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</si>
  <si>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</si>
  <si>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</si>
  <si>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</si>
  <si>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</si>
  <si>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</si>
  <si>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</si>
  <si>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</si>
  <si>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</si>
  <si>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</si>
  <si>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</si>
  <si>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</si>
  <si>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</si>
  <si>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</si>
  <si>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</si>
  <si>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</si>
  <si>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</si>
  <si>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</si>
  <si>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</si>
  <si>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</si>
  <si>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</si>
  <si>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</si>
  <si>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</si>
  <si>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</si>
  <si>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</si>
  <si>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</si>
  <si>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</si>
  <si>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</si>
  <si>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</si>
  <si>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</si>
  <si>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</si>
  <si>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</si>
  <si>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</si>
  <si>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</si>
  <si>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</si>
  <si>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</si>
  <si>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</si>
  <si>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</si>
  <si>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</si>
  <si>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</si>
  <si>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</si>
  <si>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</si>
  <si>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</si>
  <si>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</si>
  <si>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</si>
  <si>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</si>
  <si>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</si>
  <si>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</si>
  <si>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</si>
  <si>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</si>
  <si>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</si>
  <si>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</si>
  <si>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</si>
  <si>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</si>
  <si>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</si>
  <si>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</si>
  <si>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</si>
  <si>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</si>
  <si>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</si>
  <si>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</si>
  <si>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</si>
  <si>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</si>
  <si>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</si>
  <si>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</si>
  <si>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</si>
  <si>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</si>
  <si>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</si>
  <si>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</si>
  <si>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</si>
  <si>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</si>
  <si>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</si>
  <si>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</si>
  <si>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</si>
  <si>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</si>
  <si>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</si>
  <si>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</si>
  <si>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</si>
  <si>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</si>
  <si>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</si>
  <si>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</si>
  <si>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</si>
  <si>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</si>
  <si>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</si>
  <si>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</si>
  <si>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</si>
  <si>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</si>
  <si>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</si>
  <si>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</si>
  <si>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</si>
  <si>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</si>
  <si>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</si>
  <si>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</si>
  <si>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</si>
  <si>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</si>
  <si>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</si>
  <si>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</si>
  <si>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</si>
  <si>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</si>
  <si>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</si>
  <si>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</si>
  <si>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</si>
  <si>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</si>
  <si>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</si>
  <si>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</si>
  <si>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</si>
  <si>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</si>
  <si>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</si>
  <si>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</si>
  <si>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</si>
  <si>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</si>
  <si>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</si>
  <si>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</si>
  <si>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</si>
  <si>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</si>
  <si>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</si>
  <si>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</si>
  <si>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</si>
  <si>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</si>
  <si>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</si>
  <si>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</si>
  <si>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</si>
  <si>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</si>
  <si>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</si>
  <si>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</si>
  <si>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</si>
  <si>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</si>
  <si>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</si>
  <si>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</si>
  <si>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</si>
  <si>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</si>
  <si>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</si>
  <si>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</si>
  <si>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</si>
  <si>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</si>
  <si>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</si>
  <si>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</si>
  <si>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</si>
  <si>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</si>
  <si>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</si>
  <si>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</si>
  <si>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</si>
  <si>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</si>
  <si>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</si>
  <si>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</si>
  <si>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</si>
  <si>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</si>
  <si>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</si>
  <si>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</si>
  <si>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</si>
  <si>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</si>
  <si>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</si>
  <si>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</si>
  <si>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</si>
  <si>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</si>
  <si>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</si>
  <si>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</si>
  <si>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</si>
  <si>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</si>
  <si>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</si>
  <si>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</si>
  <si>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</si>
  <si>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</si>
  <si>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</si>
  <si>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</si>
  <si>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</si>
  <si>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</si>
  <si>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</si>
  <si>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</si>
  <si>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</si>
  <si>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</si>
  <si>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</si>
  <si>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</si>
  <si>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</si>
  <si>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</si>
  <si>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</si>
  <si>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</si>
  <si>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</si>
  <si>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</si>
  <si>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</si>
  <si>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</si>
  <si>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</si>
  <si>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</si>
  <si>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</si>
  <si>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</si>
  <si>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</si>
  <si>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</si>
  <si>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</si>
  <si>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</si>
  <si>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</si>
  <si>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</si>
  <si>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</si>
  <si>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</si>
  <si>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</si>
  <si>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</si>
  <si>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</si>
  <si>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</si>
  <si>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</si>
  <si>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</si>
  <si>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</si>
  <si>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</si>
  <si>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</si>
  <si>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</si>
  <si>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</si>
  <si>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</si>
  <si>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</si>
  <si>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</si>
  <si>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</si>
  <si>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</si>
  <si>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</si>
  <si>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</si>
  <si>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</si>
  <si>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</si>
  <si>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</si>
  <si>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</si>
  <si>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</si>
  <si>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</si>
  <si>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</si>
  <si>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</si>
  <si>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</si>
  <si>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</si>
  <si>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</si>
  <si>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</si>
  <si>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</si>
  <si>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</si>
  <si>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</si>
  <si>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</si>
  <si>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</si>
  <si>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</si>
  <si>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</si>
  <si>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</si>
  <si>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</si>
  <si>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</si>
  <si>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</si>
  <si>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</si>
  <si>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</si>
  <si>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</si>
  <si>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</si>
  <si>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</si>
  <si>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</si>
  <si>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</si>
  <si>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</si>
  <si>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</si>
  <si>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</si>
  <si>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</si>
  <si>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</si>
  <si>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</si>
  <si>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</si>
  <si>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</si>
  <si>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</si>
  <si>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</si>
  <si>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</si>
  <si>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</si>
  <si>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</si>
  <si>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</si>
  <si>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</si>
  <si>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</si>
  <si>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</si>
  <si>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</si>
  <si>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</si>
  <si>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</si>
  <si>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</si>
  <si>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</si>
  <si>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</si>
  <si>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</si>
  <si>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</si>
  <si>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</si>
  <si>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</si>
  <si>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</si>
  <si>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</si>
  <si>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</si>
  <si>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</si>
  <si>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</si>
  <si>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</si>
  <si>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</si>
  <si>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</si>
  <si>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</si>
  <si>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</si>
  <si>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</si>
  <si>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</si>
  <si>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</si>
  <si>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</si>
  <si>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</si>
  <si>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</si>
  <si>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</si>
  <si>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</si>
  <si>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</si>
  <si>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</si>
  <si>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</si>
  <si>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</si>
  <si>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</si>
  <si>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</si>
  <si>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</si>
  <si>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</si>
  <si>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</si>
  <si>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</si>
  <si>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</si>
  <si>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</si>
  <si>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</si>
  <si>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</si>
  <si>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</si>
  <si>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</si>
  <si>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</si>
  <si>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</si>
  <si>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</si>
  <si>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</si>
  <si>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</si>
  <si>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</si>
  <si>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</si>
  <si>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</si>
  <si>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</si>
  <si>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</si>
  <si>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</si>
  <si>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</si>
  <si>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</si>
  <si>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</si>
  <si>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</si>
  <si>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</si>
  <si>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</si>
  <si>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</si>
  <si>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</si>
  <si>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</si>
  <si>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</si>
  <si>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</si>
  <si>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</si>
  <si>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</si>
  <si>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</si>
  <si>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</si>
  <si>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</si>
  <si>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</si>
  <si>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</si>
  <si>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</si>
  <si>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</si>
  <si>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</si>
  <si>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</si>
  <si>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</si>
  <si>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</si>
  <si>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</si>
  <si>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</si>
  <si>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</si>
  <si>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</si>
  <si>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</si>
  <si>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</si>
  <si>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</si>
  <si>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</si>
  <si>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</si>
  <si>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</si>
  <si>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</si>
  <si>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</si>
  <si>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</si>
  <si>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</si>
  <si>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</si>
  <si>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</si>
  <si>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</si>
  <si>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</si>
  <si>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</si>
  <si>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</si>
  <si>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</si>
  <si>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</si>
  <si>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</si>
  <si>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</si>
  <si>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</si>
  <si>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</si>
  <si>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</si>
  <si>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</si>
  <si>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</si>
  <si>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</si>
  <si>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</si>
  <si>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</si>
  <si>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</si>
  <si>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</si>
  <si>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</si>
  <si>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</si>
  <si>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</si>
  <si>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</si>
  <si>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</si>
  <si>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</si>
  <si>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</si>
  <si>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</si>
  <si>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</si>
  <si>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</si>
  <si>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</si>
  <si>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</si>
  <si>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</si>
  <si>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</si>
  <si>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</si>
  <si>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</si>
  <si>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</si>
  <si>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</si>
  <si>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</si>
  <si>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</si>
  <si>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</si>
  <si>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</si>
  <si>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</si>
  <si>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</si>
  <si>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</si>
  <si>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</si>
  <si>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</si>
  <si>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</si>
  <si>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</si>
  <si>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</si>
  <si>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</si>
  <si>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</si>
  <si>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</si>
  <si>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</si>
  <si>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</si>
  <si>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</si>
  <si>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</si>
  <si>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</si>
  <si>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</si>
  <si>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</si>
  <si>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</si>
  <si>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</si>
  <si>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</si>
  <si>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</si>
  <si>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</si>
  <si>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</si>
  <si>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</si>
  <si>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</si>
  <si>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</si>
  <si>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</si>
  <si>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</si>
  <si>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</si>
  <si>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</si>
  <si>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</si>
  <si>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</si>
  <si>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</si>
  <si>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</si>
  <si>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</si>
  <si>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</si>
  <si>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</si>
  <si>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</si>
  <si>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</si>
  <si>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</si>
  <si>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</si>
  <si>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</si>
  <si>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</si>
  <si>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</si>
  <si>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</si>
  <si>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</si>
  <si>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</si>
  <si>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</si>
  <si>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</si>
  <si>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</si>
  <si>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</si>
  <si>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</si>
  <si>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</si>
  <si>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</si>
  <si>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</si>
  <si>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</si>
  <si>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</si>
  <si>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</si>
  <si>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</si>
  <si>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</si>
  <si>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</si>
  <si>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</si>
  <si>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</si>
  <si>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</si>
  <si>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</si>
  <si>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</si>
  <si>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</si>
  <si>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</si>
  <si>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</si>
  <si>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</si>
  <si>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</si>
  <si>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</si>
  <si>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</si>
  <si>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</si>
  <si>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</si>
  <si>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</si>
  <si>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</si>
  <si>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</si>
  <si>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</si>
  <si>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</si>
  <si>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</si>
  <si>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</si>
  <si>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</si>
  <si>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</si>
  <si>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</si>
  <si>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</si>
  <si>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</si>
  <si>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</si>
  <si>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</si>
  <si>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</si>
  <si>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</si>
  <si>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</si>
  <si>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</si>
  <si>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</si>
  <si>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</si>
  <si>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</si>
  <si>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</si>
  <si>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</si>
  <si>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</si>
  <si>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</si>
  <si>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</si>
  <si>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</si>
  <si>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</si>
  <si>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</si>
  <si>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</si>
  <si>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</si>
  <si>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</si>
  <si>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</si>
  <si>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</si>
  <si>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</si>
  <si>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</si>
  <si>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</si>
  <si>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</si>
  <si>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</si>
  <si>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</si>
  <si>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</si>
  <si>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</si>
  <si>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</si>
  <si>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</si>
  <si>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</si>
  <si>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</si>
  <si>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</si>
  <si>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</si>
  <si>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</si>
  <si>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</si>
  <si>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</si>
  <si>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</si>
  <si>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</si>
  <si>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</si>
  <si>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</si>
  <si>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</si>
  <si>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</si>
  <si>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</si>
  <si>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</si>
  <si>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</si>
  <si>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</si>
  <si>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</si>
  <si>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</si>
  <si>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</si>
  <si>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</si>
  <si>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</si>
  <si>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</si>
  <si>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</si>
  <si>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</si>
  <si>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</si>
  <si>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</si>
  <si>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</si>
  <si>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</si>
  <si>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</si>
  <si>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</si>
  <si>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</si>
  <si>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</si>
  <si>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</si>
  <si>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</si>
  <si>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</si>
  <si>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</si>
  <si>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</si>
  <si>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</si>
  <si>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</si>
  <si>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</si>
  <si>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</si>
  <si>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</si>
  <si>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</si>
  <si>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</si>
  <si>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</si>
  <si>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</si>
  <si>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</si>
  <si>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</si>
  <si>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</si>
  <si>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</si>
  <si>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</si>
  <si>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</si>
  <si>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</si>
  <si>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</si>
  <si>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</si>
  <si>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</si>
  <si>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</si>
  <si>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</si>
  <si>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</si>
  <si>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</si>
  <si>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</si>
  <si>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</si>
  <si>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</si>
  <si>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</si>
  <si>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</si>
  <si>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</si>
  <si>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</si>
  <si>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</si>
  <si>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</si>
  <si>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</si>
  <si>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</si>
  <si>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</si>
  <si>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</si>
  <si>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</si>
  <si>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</si>
  <si>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</si>
  <si>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</si>
  <si>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</si>
  <si>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</si>
  <si>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</si>
  <si>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</si>
  <si>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</si>
  <si>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</si>
  <si>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</si>
  <si>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</si>
  <si>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</si>
  <si>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</si>
  <si>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</si>
  <si>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</si>
  <si>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</si>
  <si>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</si>
  <si>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</si>
  <si>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</si>
  <si>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</si>
  <si>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</si>
  <si>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</si>
  <si>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</si>
  <si>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</si>
  <si>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</si>
  <si>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</si>
  <si>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</si>
  <si>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</si>
  <si>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</si>
  <si>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</si>
  <si>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</si>
  <si>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</si>
  <si>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</si>
  <si>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</si>
  <si>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</si>
  <si>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</si>
  <si>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</si>
  <si>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</si>
  <si>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</si>
  <si>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</si>
  <si>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</si>
  <si>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</si>
  <si>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</si>
  <si>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</si>
  <si>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</si>
  <si>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</si>
  <si>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</si>
  <si>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</si>
  <si>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</si>
  <si>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</si>
  <si>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</si>
  <si>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</si>
  <si>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</si>
  <si>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</si>
  <si>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</si>
  <si>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</si>
  <si>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</si>
  <si>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</si>
  <si>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</si>
  <si>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</si>
  <si>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</si>
  <si>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</si>
  <si>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</si>
  <si>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</si>
  <si>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</si>
  <si>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</si>
  <si>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</si>
  <si>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</si>
  <si>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</si>
  <si>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</si>
  <si>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</si>
  <si>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</si>
  <si>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</si>
  <si>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</si>
  <si>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</si>
  <si>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</si>
  <si>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</si>
  <si>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</si>
  <si>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</si>
  <si>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</si>
  <si>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</si>
  <si>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</si>
  <si>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</si>
  <si>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</si>
  <si>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</si>
  <si>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</si>
  <si>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</si>
  <si>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</si>
  <si>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</si>
  <si>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</si>
  <si>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</si>
  <si>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</si>
  <si>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</si>
  <si>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</si>
  <si>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</si>
  <si>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</si>
  <si>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</si>
  <si>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</si>
  <si>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</si>
  <si>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</si>
  <si>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</si>
  <si>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</si>
  <si>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</si>
  <si>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</si>
  <si>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</si>
  <si>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</si>
  <si>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</si>
  <si>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</si>
  <si>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</si>
  <si>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</si>
  <si>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</si>
  <si>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</si>
  <si>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</si>
  <si>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</si>
  <si>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</si>
  <si>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</si>
  <si>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</si>
  <si>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</si>
  <si>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</si>
  <si>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</si>
  <si>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</si>
  <si>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</si>
  <si>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</si>
  <si>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</si>
  <si>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</si>
  <si>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</si>
  <si>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</si>
  <si>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</si>
  <si>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</si>
  <si>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</si>
  <si>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</si>
  <si>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</si>
  <si>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</si>
  <si>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</si>
  <si>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</si>
  <si>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</si>
  <si>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</si>
  <si>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</si>
  <si>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</si>
  <si>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</si>
  <si>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</si>
  <si>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</si>
  <si>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</si>
  <si>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</si>
  <si>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</si>
  <si>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</si>
  <si>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</si>
  <si>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</si>
  <si>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</si>
  <si>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</si>
  <si>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</si>
  <si>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</si>
  <si>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</si>
  <si>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</si>
  <si>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</si>
  <si>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</si>
  <si>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</si>
  <si>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</si>
  <si>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</si>
  <si>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</si>
  <si>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</si>
  <si>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</si>
  <si>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</si>
  <si>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</si>
  <si>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</si>
  <si>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</si>
  <si>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</si>
  <si>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</si>
  <si>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</si>
  <si>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</si>
  <si>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</si>
  <si>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</si>
  <si>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</si>
  <si>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</si>
  <si>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</si>
  <si>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</si>
  <si>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</si>
  <si>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</si>
  <si>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</si>
  <si>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</si>
  <si>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</si>
  <si>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</si>
  <si>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</si>
  <si>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</si>
  <si>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</si>
  <si>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</si>
  <si>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</si>
  <si>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</si>
  <si>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</si>
  <si>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</si>
  <si>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</si>
  <si>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</si>
  <si>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</si>
  <si>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</si>
  <si>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</si>
  <si>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</si>
  <si>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</si>
  <si>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</si>
  <si>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</si>
  <si>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</si>
  <si>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</si>
  <si>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</si>
  <si>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</si>
  <si>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</si>
  <si>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</si>
  <si>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</si>
  <si>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</si>
  <si>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</si>
  <si>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</si>
  <si>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</si>
  <si>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</si>
  <si>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</si>
  <si>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</si>
  <si>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</si>
  <si>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</si>
  <si>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</si>
  <si>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</si>
  <si>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</si>
  <si>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</si>
  <si>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</si>
  <si>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</si>
  <si>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</si>
  <si>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</si>
  <si>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</si>
  <si>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</si>
  <si>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</si>
  <si>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</si>
  <si>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</si>
  <si>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</si>
  <si>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</si>
  <si>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</si>
  <si>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</si>
  <si>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</si>
  <si>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</si>
  <si>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</si>
  <si>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</si>
  <si>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</si>
  <si>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</si>
  <si>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</si>
  <si>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</si>
  <si>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</si>
  <si>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</si>
  <si>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</si>
  <si>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</si>
  <si>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</si>
  <si>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</si>
  <si>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</si>
  <si>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</si>
  <si>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</si>
  <si>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</si>
  <si>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</si>
  <si>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</si>
  <si>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</si>
  <si>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</si>
  <si>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</si>
  <si>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</si>
  <si>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</si>
  <si>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</si>
  <si>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</si>
  <si>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</si>
  <si>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</si>
  <si>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</si>
  <si>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</si>
  <si>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</si>
  <si>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</si>
  <si>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</si>
  <si>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</si>
  <si>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</si>
  <si>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</si>
  <si>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</si>
  <si>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</si>
  <si>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</si>
  <si>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</si>
  <si>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</si>
  <si>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</si>
  <si>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</si>
  <si>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</si>
  <si>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</si>
  <si>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</si>
  <si>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</si>
  <si>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</si>
  <si>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</si>
  <si>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</si>
  <si>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</si>
  <si>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</si>
  <si>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</si>
  <si>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</si>
  <si>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</si>
  <si>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</si>
  <si>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</si>
  <si>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</si>
  <si>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</si>
  <si>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</si>
  <si>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</si>
  <si>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</si>
  <si>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</si>
  <si>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</si>
  <si>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</si>
  <si>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</si>
  <si>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</si>
  <si>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</si>
  <si>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</si>
  <si>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</si>
  <si>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</si>
  <si>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</si>
  <si>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</si>
  <si>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</si>
  <si>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</si>
  <si>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</si>
  <si>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</si>
  <si>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</si>
  <si>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</si>
  <si>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</si>
  <si>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</si>
  <si>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</si>
  <si>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</si>
  <si>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</si>
  <si>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</si>
  <si>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</si>
  <si>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</si>
  <si>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</si>
  <si>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</si>
  <si>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</si>
  <si>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</si>
  <si>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</si>
  <si>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</si>
  <si>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</si>
  <si>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</si>
  <si>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</si>
  <si>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</si>
  <si>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</si>
  <si>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</si>
  <si>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</si>
  <si>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</si>
  <si>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</si>
  <si>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</si>
  <si>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</si>
  <si>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</si>
  <si>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</si>
  <si>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</si>
  <si>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</si>
  <si>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</si>
  <si>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</si>
  <si>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</si>
  <si>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</si>
  <si>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</si>
  <si>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</si>
  <si>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</si>
  <si>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</si>
  <si>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</si>
  <si>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</si>
  <si>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</si>
  <si>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</si>
  <si>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</si>
  <si>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</si>
  <si>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</si>
  <si>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</si>
  <si>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</si>
  <si>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</si>
  <si>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</si>
  <si>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</si>
  <si>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</si>
  <si>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</si>
  <si>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</si>
  <si>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</si>
  <si>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</si>
  <si>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</si>
  <si>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</si>
  <si>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</si>
  <si>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</si>
  <si>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</si>
  <si>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</si>
  <si>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</si>
  <si>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</si>
  <si>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</si>
  <si>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</si>
  <si>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</si>
  <si>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</si>
  <si>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</si>
  <si>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</si>
  <si>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</si>
  <si>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</si>
  <si>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</si>
  <si>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</si>
  <si>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</si>
  <si>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</si>
  <si>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</si>
  <si>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</si>
  <si>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</si>
  <si>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</si>
  <si>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</si>
  <si>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</si>
  <si>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</si>
  <si>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</si>
  <si>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</si>
  <si>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</si>
  <si>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</si>
  <si>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</si>
  <si>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</si>
  <si>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</si>
  <si>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</si>
  <si>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</si>
  <si>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</si>
  <si>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</si>
  <si>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</si>
  <si>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</si>
  <si>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</si>
  <si>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</si>
  <si>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</si>
  <si>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</si>
  <si>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</si>
  <si>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</si>
  <si>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</si>
  <si>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</si>
  <si>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</si>
  <si>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</si>
  <si>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</si>
  <si>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</si>
  <si>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</si>
  <si>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</si>
  <si>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</si>
  <si>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</si>
  <si>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</si>
  <si>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</si>
  <si>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</si>
  <si>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</si>
  <si>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</si>
  <si>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</si>
  <si>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</si>
  <si>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</si>
  <si>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</si>
  <si>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</si>
  <si>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</si>
  <si>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</si>
  <si>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</si>
  <si>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</si>
  <si>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</si>
  <si>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</si>
  <si>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</si>
  <si>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</si>
  <si>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</si>
  <si>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</si>
  <si>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</si>
  <si>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</si>
  <si>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</si>
  <si>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</si>
  <si>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</si>
  <si>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</si>
  <si>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</si>
  <si>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</si>
  <si>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</si>
  <si>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</si>
  <si>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</si>
  <si>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</si>
  <si>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</si>
  <si>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</si>
  <si>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</si>
  <si>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</si>
  <si>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</si>
  <si>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</si>
  <si>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</si>
  <si>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</si>
  <si>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</si>
  <si>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</si>
  <si>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</si>
  <si>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</si>
  <si>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</si>
  <si>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</si>
  <si>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</si>
  <si>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</si>
  <si>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</si>
  <si>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</si>
  <si>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</si>
  <si>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</si>
  <si>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</si>
  <si>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</si>
  <si>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</si>
  <si>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</si>
  <si>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</si>
  <si>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</si>
  <si>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</si>
  <si>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</si>
  <si>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</si>
  <si>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</si>
  <si>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</si>
  <si>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</si>
  <si>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</si>
  <si>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</si>
  <si>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</si>
  <si>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</si>
  <si>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</si>
  <si>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</si>
  <si>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</si>
  <si>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</si>
  <si>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</si>
  <si>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</si>
  <si>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</si>
  <si>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</si>
  <si>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</si>
  <si>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</si>
  <si>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</si>
  <si>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</si>
  <si>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</si>
  <si>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</si>
  <si>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</si>
  <si>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</si>
  <si>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</si>
  <si>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</si>
  <si>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</si>
  <si>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</si>
  <si>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</si>
  <si>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</si>
  <si>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</si>
  <si>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</si>
  <si>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</si>
  <si>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</si>
  <si>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</si>
  <si>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</si>
  <si>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</si>
  <si>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</si>
  <si>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</si>
  <si>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</si>
  <si>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</si>
  <si>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</si>
  <si>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</si>
  <si>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</si>
  <si>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</si>
  <si>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</si>
  <si>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</si>
  <si>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</si>
  <si>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</si>
  <si>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</si>
  <si>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</si>
  <si>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</si>
  <si>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</si>
  <si>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</si>
  <si>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</si>
  <si>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</si>
  <si>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</si>
  <si>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</si>
  <si>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</si>
  <si>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</si>
  <si>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</si>
  <si>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</si>
  <si>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</si>
  <si>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</si>
  <si>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</si>
  <si>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</si>
  <si>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</si>
  <si>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</si>
  <si>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</si>
  <si>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</si>
  <si>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</si>
  <si>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</si>
  <si>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</si>
  <si>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</si>
  <si>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</si>
  <si>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</si>
  <si>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</si>
  <si>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</si>
  <si>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</si>
  <si>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</si>
  <si>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</si>
  <si>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</si>
  <si>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</si>
  <si>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</si>
  <si>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</si>
  <si>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</si>
  <si>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</si>
  <si>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</si>
  <si>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</si>
  <si>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</si>
  <si>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</si>
  <si>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</si>
  <si>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</si>
  <si>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</si>
  <si>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</si>
  <si>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</si>
  <si>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</si>
  <si>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</si>
  <si>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</si>
  <si>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</si>
  <si>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</si>
  <si>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</si>
  <si>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</si>
  <si>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</si>
  <si>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</si>
  <si>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</si>
  <si>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</si>
  <si>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</si>
  <si>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</si>
  <si>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</si>
  <si>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</si>
  <si>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</si>
  <si>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</si>
  <si>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</si>
  <si>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</si>
  <si>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</si>
  <si>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</si>
  <si>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</si>
  <si>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</si>
  <si>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</si>
  <si>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</si>
  <si>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</si>
  <si>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</si>
  <si>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</si>
  <si>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</si>
  <si>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</si>
  <si>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</si>
  <si>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</si>
  <si>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</si>
  <si>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</si>
  <si>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</si>
  <si>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</si>
  <si>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</si>
  <si>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</si>
  <si>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</si>
  <si>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</si>
  <si>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</si>
  <si>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</si>
  <si>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</si>
  <si>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</si>
  <si>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</si>
  <si>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</si>
  <si>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</si>
  <si>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</si>
  <si>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</si>
  <si>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</si>
  <si>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</si>
  <si>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</si>
  <si>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</si>
  <si>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</si>
  <si>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</si>
  <si>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</si>
  <si>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</si>
  <si>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</si>
  <si>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</si>
  <si>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</si>
  <si>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</si>
  <si>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</si>
  <si>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</si>
  <si>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</si>
  <si>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</si>
  <si>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</si>
  <si>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</si>
  <si>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</si>
  <si>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</si>
  <si>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</si>
  <si>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</si>
  <si>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</si>
  <si>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</si>
  <si>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</si>
  <si>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</si>
  <si>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</si>
  <si>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</si>
  <si>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</si>
  <si>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</si>
  <si>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</si>
  <si>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</si>
  <si>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</si>
  <si>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</si>
  <si>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</si>
  <si>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</si>
  <si>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</si>
  <si>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</si>
  <si>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</si>
  <si>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</si>
  <si>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</si>
  <si>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</si>
  <si>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</si>
  <si>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</si>
  <si>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</si>
  <si>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</si>
  <si>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</si>
  <si>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</si>
  <si>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</si>
  <si>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</si>
  <si>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</si>
  <si>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</si>
  <si>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</si>
  <si>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</si>
  <si>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</si>
  <si>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</si>
  <si>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</si>
  <si>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</si>
  <si>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</si>
  <si>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</si>
  <si>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</si>
  <si>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</si>
  <si>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</si>
  <si>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</si>
  <si>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</si>
  <si>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</si>
  <si>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</si>
  <si>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</si>
  <si>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</si>
  <si>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</si>
  <si>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</si>
  <si>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</si>
  <si>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</si>
  <si>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</si>
  <si>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</si>
  <si>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</si>
  <si>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</si>
  <si>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</si>
  <si>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</si>
  <si>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</si>
  <si>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</si>
  <si>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</si>
  <si>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</si>
  <si>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</si>
  <si>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</si>
  <si>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</si>
  <si>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</si>
  <si>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</si>
  <si>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</si>
  <si>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</si>
  <si>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</si>
  <si>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</si>
  <si>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</si>
  <si>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</si>
  <si>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</si>
  <si>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</si>
  <si>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</si>
  <si>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</si>
  <si>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</si>
  <si>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</si>
  <si>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</si>
  <si>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</si>
  <si>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</si>
  <si>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</si>
  <si>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</si>
  <si>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</si>
  <si>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</si>
  <si>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</si>
  <si>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</si>
  <si>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</si>
  <si>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</si>
  <si>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</si>
  <si>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</si>
  <si>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</si>
  <si>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</si>
  <si>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</si>
  <si>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</si>
  <si>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</si>
  <si>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</si>
  <si>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</si>
  <si>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</si>
  <si>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</si>
  <si>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</si>
  <si>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</si>
  <si>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</si>
  <si>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</si>
  <si>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</si>
  <si>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</si>
  <si>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</si>
  <si>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</si>
  <si>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</si>
  <si>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</si>
  <si>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</si>
  <si>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</si>
  <si>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</si>
  <si>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</si>
  <si>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</si>
  <si>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</si>
  <si>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</si>
  <si>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</si>
  <si>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</si>
  <si>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</si>
  <si>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</si>
  <si>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</si>
  <si>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</si>
  <si>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</si>
  <si>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</si>
  <si>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</si>
  <si>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</si>
  <si>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</si>
  <si>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</si>
  <si>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</si>
  <si>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</si>
  <si>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</si>
  <si>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</si>
  <si>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</si>
  <si>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</si>
  <si>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</si>
  <si>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</si>
  <si>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</si>
  <si>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</si>
  <si>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</si>
  <si>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</si>
  <si>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</si>
  <si>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</si>
  <si>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</si>
  <si>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</si>
  <si>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</si>
  <si>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</si>
  <si>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</si>
  <si>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</si>
  <si>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</si>
  <si>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</si>
  <si>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</si>
  <si>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</si>
  <si>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</si>
  <si>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</si>
  <si>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</si>
  <si>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</si>
  <si>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</si>
  <si>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</si>
  <si>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</si>
  <si>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</si>
  <si>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</si>
  <si>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</si>
  <si>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</si>
  <si>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</si>
  <si>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</si>
  <si>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</si>
  <si>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</si>
  <si>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</si>
  <si>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</si>
  <si>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</si>
  <si>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</si>
  <si>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</si>
  <si>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</si>
  <si>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</si>
  <si>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</si>
  <si>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</si>
  <si>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</si>
  <si>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</si>
  <si>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</si>
  <si>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</si>
  <si>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</si>
  <si>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</si>
  <si>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</si>
  <si>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</si>
  <si>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</si>
  <si>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</si>
  <si>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</si>
  <si>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</si>
  <si>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</si>
  <si>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</si>
  <si>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</si>
  <si>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</si>
  <si>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</si>
  <si>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</si>
  <si>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</si>
  <si>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</si>
  <si>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</si>
  <si>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</si>
  <si>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</si>
  <si>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</si>
  <si>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</si>
  <si>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</si>
  <si>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</si>
  <si>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</si>
  <si>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</si>
  <si>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</si>
  <si>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</si>
  <si>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</si>
  <si>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</si>
  <si>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</si>
  <si>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</si>
  <si>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</si>
  <si>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</si>
  <si>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</si>
  <si>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</si>
  <si>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</si>
  <si>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</si>
  <si>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</si>
  <si>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</si>
  <si>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</si>
  <si>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</si>
  <si>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</si>
  <si>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</si>
  <si>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</si>
  <si>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</si>
  <si>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</si>
  <si>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</si>
  <si>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</si>
  <si>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</si>
  <si>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</si>
  <si>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</si>
  <si>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</si>
  <si>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</si>
  <si>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</si>
  <si>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</si>
  <si>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</si>
  <si>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</si>
  <si>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</si>
  <si>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</si>
  <si>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</si>
  <si>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</si>
  <si>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</si>
  <si>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</si>
  <si>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</si>
  <si>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</si>
  <si>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</si>
  <si>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</si>
  <si>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</si>
  <si>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</si>
  <si>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</si>
  <si>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</si>
  <si>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</si>
  <si>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</si>
  <si>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</si>
  <si>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</si>
  <si>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</si>
  <si>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</si>
  <si>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</si>
  <si>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</si>
  <si>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</si>
  <si>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</si>
  <si>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</si>
  <si>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</si>
  <si>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</si>
  <si>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</si>
  <si>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</si>
  <si>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</si>
  <si>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</si>
  <si>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</si>
  <si>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</si>
  <si>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</si>
  <si>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</si>
  <si>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</si>
  <si>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</si>
  <si>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</si>
  <si>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</si>
  <si>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</si>
  <si>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</si>
  <si>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</si>
  <si>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</si>
  <si>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</si>
  <si>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</si>
  <si>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</si>
  <si>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</si>
  <si>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</si>
  <si>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</si>
  <si>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</si>
  <si>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</si>
  <si>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</si>
  <si>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</si>
  <si>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</si>
  <si>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</si>
  <si>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</si>
  <si>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</si>
  <si>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</si>
  <si>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</si>
  <si>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</si>
  <si>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</si>
  <si>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</si>
  <si>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</si>
  <si>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</si>
  <si>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</si>
  <si>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</si>
  <si>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</si>
  <si>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</si>
  <si>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</si>
  <si>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</si>
  <si>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</si>
  <si>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</si>
  <si>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</si>
  <si>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</si>
  <si>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</si>
  <si>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</si>
  <si>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</si>
  <si>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</si>
  <si>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</si>
  <si>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</si>
  <si>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</si>
  <si>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</si>
  <si>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</si>
  <si>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</si>
  <si>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</si>
  <si>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</si>
  <si>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</si>
  <si>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</si>
  <si>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</si>
  <si>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</si>
  <si>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</si>
  <si>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</si>
  <si>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</si>
  <si>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</si>
  <si>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</si>
  <si>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</si>
  <si>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</si>
  <si>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</si>
  <si>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</si>
  <si>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</si>
  <si>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</si>
  <si>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</si>
  <si>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</si>
  <si>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</si>
  <si>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</si>
  <si>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</si>
  <si>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</si>
  <si>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</si>
  <si>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</si>
  <si>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</si>
  <si>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</si>
  <si>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</si>
  <si>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</si>
  <si>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</si>
  <si>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</si>
  <si>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</si>
  <si>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</si>
  <si>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</si>
  <si>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</si>
  <si>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</si>
  <si>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</si>
  <si>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</si>
  <si>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</si>
  <si>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</si>
  <si>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</si>
  <si>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</si>
  <si>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</si>
  <si>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</si>
  <si>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</si>
  <si>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</si>
  <si>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</si>
  <si>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</si>
  <si>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</si>
  <si>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</si>
  <si>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</si>
  <si>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</si>
  <si>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</si>
  <si>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</si>
  <si>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</si>
  <si>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</si>
  <si>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</si>
  <si>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</si>
  <si>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</si>
  <si>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</si>
  <si>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</si>
  <si>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</si>
  <si>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</si>
  <si>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</si>
  <si>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</si>
  <si>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</si>
  <si>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</si>
  <si>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</si>
  <si>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</si>
  <si>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</si>
  <si>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</si>
  <si>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</si>
  <si>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</si>
  <si>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</si>
  <si>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</si>
  <si>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</si>
  <si>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</si>
  <si>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</si>
  <si>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</si>
  <si>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</si>
  <si>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</si>
  <si>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</si>
  <si>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</si>
  <si>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</si>
  <si>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</si>
  <si>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</si>
  <si>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</si>
  <si>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</si>
  <si>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</si>
  <si>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</si>
  <si>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</si>
  <si>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</si>
  <si>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</si>
  <si>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</si>
  <si>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</si>
  <si>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</si>
  <si>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</si>
  <si>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</si>
  <si>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</si>
  <si>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</si>
  <si>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</si>
  <si>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</si>
  <si>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</si>
  <si>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</si>
  <si>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</si>
  <si>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</si>
  <si>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</si>
  <si>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</si>
  <si>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</si>
  <si>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</si>
  <si>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</si>
  <si>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</si>
  <si>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</si>
  <si>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</si>
  <si>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</si>
  <si>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</si>
  <si>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</si>
  <si>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</si>
  <si>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</si>
  <si>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</si>
  <si>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</si>
  <si>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</si>
  <si>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</si>
  <si>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</si>
  <si>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</si>
  <si>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</si>
  <si>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</si>
  <si>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</si>
  <si>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</si>
  <si>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</si>
  <si>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</si>
  <si>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</si>
  <si>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</si>
  <si>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</si>
  <si>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</si>
  <si>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</si>
  <si>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</si>
  <si>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</si>
  <si>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</si>
  <si>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</si>
  <si>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</si>
  <si>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</si>
  <si>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</si>
  <si>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</si>
  <si>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</si>
  <si>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</si>
  <si>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</si>
  <si>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</si>
  <si>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</si>
  <si>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</si>
  <si>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</si>
  <si>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</si>
  <si>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</si>
  <si>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</si>
  <si>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</si>
  <si>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</si>
  <si>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</si>
  <si>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</si>
  <si>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</si>
  <si>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</si>
  <si>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</si>
  <si>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</si>
  <si>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</si>
  <si>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</si>
  <si>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</si>
  <si>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</si>
  <si>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</si>
  <si>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</si>
  <si>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</si>
  <si>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</si>
  <si>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</si>
  <si>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</si>
  <si>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</si>
  <si>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</si>
  <si>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</si>
  <si>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</si>
  <si>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</si>
  <si>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</si>
  <si>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</si>
  <si>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</si>
  <si>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</si>
  <si>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</si>
  <si>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</si>
  <si>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</si>
  <si>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</si>
  <si>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</si>
  <si>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</si>
  <si>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</si>
  <si>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</si>
  <si>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</si>
  <si>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</si>
  <si>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</si>
  <si>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</si>
  <si>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</si>
  <si>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</si>
  <si>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</si>
  <si>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</si>
  <si>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</si>
  <si>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</si>
  <si>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</si>
  <si>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</si>
  <si>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</si>
  <si>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</si>
  <si>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</si>
  <si>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</si>
  <si>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</si>
  <si>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</si>
  <si>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</si>
  <si>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</si>
  <si>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</si>
  <si>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</si>
  <si>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</si>
  <si>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</si>
  <si>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</si>
  <si>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</si>
  <si>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</si>
  <si>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</si>
  <si>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</si>
  <si>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</si>
  <si>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</si>
  <si>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</si>
  <si>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</si>
  <si>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</si>
  <si>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</si>
  <si>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</si>
  <si>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</si>
  <si>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</si>
  <si>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</si>
  <si>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</si>
  <si>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</si>
  <si>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</si>
  <si>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</si>
  <si>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</si>
  <si>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</si>
  <si>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</si>
  <si>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</si>
  <si>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</si>
  <si>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</si>
  <si>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</si>
  <si>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</si>
  <si>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</si>
  <si>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</si>
  <si>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</si>
  <si>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</si>
  <si>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</si>
  <si>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</si>
  <si>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</si>
  <si>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</si>
  <si>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</si>
  <si>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</si>
  <si>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</si>
  <si>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</si>
  <si>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</si>
  <si>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</si>
  <si>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</si>
  <si>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</si>
  <si>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</si>
  <si>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</si>
  <si>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</si>
  <si>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</si>
  <si>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</si>
  <si>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</si>
  <si>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</si>
  <si>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</si>
  <si>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</si>
  <si>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</si>
  <si>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</si>
  <si>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</si>
  <si>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</si>
  <si>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</si>
  <si>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</si>
  <si>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</si>
  <si>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</si>
  <si>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</si>
  <si>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</si>
  <si>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</si>
  <si>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</si>
  <si>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</si>
  <si>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</si>
  <si>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</si>
  <si>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</si>
  <si>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</si>
  <si>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</si>
  <si>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</si>
  <si>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</si>
  <si>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</si>
  <si>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</si>
  <si>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</si>
  <si>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</si>
  <si>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</si>
  <si>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</si>
  <si>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</si>
  <si>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</si>
  <si>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</si>
  <si>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</si>
  <si>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</si>
  <si>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</si>
  <si>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</si>
  <si>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</si>
  <si>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</si>
  <si>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</si>
  <si>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</si>
  <si>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</si>
  <si>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</si>
  <si>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</si>
  <si>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</si>
  <si>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</si>
  <si>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</si>
  <si>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</si>
  <si>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</si>
  <si>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</si>
  <si>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</si>
  <si>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</si>
  <si>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</si>
  <si>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</si>
  <si>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</si>
  <si>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</si>
  <si>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</si>
  <si>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</si>
  <si>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</si>
  <si>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</si>
  <si>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</si>
  <si>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</si>
  <si>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</si>
  <si>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</si>
  <si>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</si>
  <si>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</si>
  <si>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</si>
  <si>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</si>
  <si>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</si>
  <si>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</si>
  <si>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</si>
  <si>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</si>
  <si>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</si>
  <si>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</si>
  <si>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</si>
  <si>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</si>
  <si>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</si>
  <si>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</si>
  <si>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</si>
  <si>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</si>
  <si>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</si>
  <si>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</si>
  <si>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</si>
  <si>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</si>
  <si>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</si>
  <si>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</si>
  <si>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</si>
  <si>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</si>
  <si>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</si>
  <si>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</si>
  <si>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</si>
  <si>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</si>
  <si>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</si>
  <si>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</si>
  <si>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</si>
  <si>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</si>
  <si>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</si>
  <si>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</si>
  <si>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</si>
  <si>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</si>
  <si>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</si>
  <si>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</si>
  <si>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</si>
  <si>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</si>
  <si>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</si>
  <si>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</si>
  <si>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</si>
  <si>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</si>
  <si>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</si>
  <si>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</si>
  <si>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</si>
  <si>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</si>
  <si>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</si>
  <si>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</si>
  <si>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</si>
  <si>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</si>
  <si>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</si>
  <si>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</si>
  <si>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</si>
  <si>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</si>
  <si>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</si>
  <si>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</si>
  <si>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</si>
  <si>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</si>
  <si>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</si>
  <si>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</si>
  <si>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</si>
  <si>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</si>
  <si>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</si>
  <si>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</si>
  <si>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</si>
  <si>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</si>
  <si>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</si>
  <si>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</si>
  <si>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</si>
  <si>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</si>
  <si>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</si>
  <si>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</si>
  <si>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</si>
  <si>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</si>
  <si>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</si>
  <si>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</si>
  <si>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</si>
  <si>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</si>
  <si>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</si>
  <si>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</si>
  <si>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</si>
  <si>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</si>
  <si>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</si>
  <si>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</si>
  <si>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</si>
  <si>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</si>
  <si>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</si>
  <si>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</si>
  <si>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</si>
  <si>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</si>
  <si>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</si>
  <si>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</si>
  <si>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</si>
  <si>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</si>
  <si>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</si>
  <si>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</si>
  <si>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</si>
  <si>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</si>
  <si>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</si>
  <si>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</si>
  <si>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</si>
  <si>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</si>
  <si>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</si>
  <si>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</si>
  <si>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</si>
  <si>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</si>
  <si>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</si>
  <si>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</si>
  <si>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</si>
  <si>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</si>
  <si>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</si>
  <si>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</si>
  <si>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</si>
  <si>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</si>
  <si>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</si>
  <si>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</si>
  <si>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</si>
  <si>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</si>
  <si>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</si>
  <si>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</si>
  <si>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</si>
  <si>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</si>
  <si>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</si>
  <si>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</si>
  <si>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</si>
  <si>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</si>
  <si>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</si>
  <si>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</si>
  <si>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</si>
  <si>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</si>
  <si>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</si>
  <si>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</si>
  <si>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</si>
  <si>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</si>
  <si>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</si>
  <si>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</si>
  <si>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</si>
  <si>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</si>
  <si>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</si>
  <si>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</si>
  <si>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</si>
  <si>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</si>
  <si>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</si>
  <si>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</si>
  <si>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</si>
  <si>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</si>
  <si>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</si>
  <si>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</si>
  <si>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</si>
  <si>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</si>
  <si>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</si>
  <si>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</si>
  <si>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</si>
  <si>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</si>
  <si>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</si>
  <si>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</si>
  <si>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</si>
  <si>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</si>
  <si>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</si>
  <si>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</si>
  <si>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</si>
  <si>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</si>
  <si>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</si>
  <si>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</si>
  <si>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</si>
  <si>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</si>
  <si>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</si>
  <si>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</si>
  <si>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</si>
  <si>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</si>
  <si>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</si>
  <si>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</si>
  <si>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</si>
  <si>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</si>
  <si>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</si>
  <si>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</si>
  <si>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</si>
  <si>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</si>
  <si>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</si>
  <si>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</si>
  <si>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</si>
  <si>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</si>
  <si>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</si>
  <si>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</si>
  <si>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</si>
  <si>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</si>
  <si>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</si>
  <si>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</si>
  <si>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</si>
  <si>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</si>
  <si>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</si>
  <si>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</si>
  <si>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</si>
  <si>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</si>
  <si>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</si>
  <si>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</si>
  <si>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</si>
  <si>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</si>
  <si>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</si>
  <si>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</si>
  <si>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</si>
  <si>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</si>
  <si>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</si>
  <si>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</si>
  <si>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</si>
  <si>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</si>
  <si>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</si>
  <si>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</si>
  <si>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</si>
  <si>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</si>
  <si>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</si>
  <si>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</si>
  <si>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</si>
  <si>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</si>
  <si>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</si>
  <si>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</si>
  <si>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</si>
  <si>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</si>
  <si>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</si>
  <si>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</si>
  <si>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</si>
  <si>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</si>
  <si>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</si>
  <si>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</si>
  <si>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</si>
  <si>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</si>
  <si>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</si>
  <si>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</si>
  <si>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</si>
  <si>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</si>
  <si>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</si>
  <si>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</si>
  <si>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</si>
  <si>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</si>
  <si>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</si>
  <si>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</si>
  <si>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</si>
  <si>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</si>
  <si>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</si>
  <si>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</si>
  <si>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</si>
  <si>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</si>
  <si>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</si>
  <si>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</si>
  <si>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</si>
  <si>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</si>
  <si>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</si>
  <si>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</si>
  <si>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</si>
  <si>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</si>
  <si>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</si>
  <si>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</si>
  <si>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</si>
  <si>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</si>
  <si>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</si>
  <si>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</si>
  <si>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</si>
  <si>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</si>
  <si>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</si>
  <si>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</si>
  <si>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</si>
  <si>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</si>
  <si>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</si>
  <si>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</si>
  <si>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</si>
  <si>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</si>
  <si>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</si>
  <si>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</si>
  <si>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</si>
  <si>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</si>
  <si>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</si>
  <si>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</si>
  <si>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</si>
  <si>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</si>
  <si>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</si>
  <si>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</si>
  <si>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</si>
  <si>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</si>
  <si>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</si>
  <si>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</si>
  <si>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</si>
  <si>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</si>
  <si>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</si>
  <si>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</si>
  <si>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</si>
  <si>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</si>
  <si>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</si>
  <si>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</si>
  <si>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</si>
  <si>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</si>
  <si>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</si>
  <si>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</si>
  <si>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</si>
  <si>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</si>
  <si>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</si>
  <si>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</si>
  <si>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</si>
  <si>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</si>
  <si>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</si>
  <si>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</si>
  <si>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</si>
  <si>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</si>
  <si>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</si>
  <si>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</si>
  <si>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</si>
  <si>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</si>
  <si>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</si>
  <si>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</si>
  <si>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</si>
  <si>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</si>
  <si>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</si>
  <si>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</si>
  <si>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</si>
  <si>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</si>
  <si>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</si>
  <si>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</si>
  <si>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</si>
  <si>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</si>
  <si>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</si>
  <si>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</si>
  <si>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</si>
  <si>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</si>
  <si>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</si>
  <si>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</si>
  <si>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</si>
  <si>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</si>
  <si>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</si>
  <si>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</si>
  <si>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</si>
  <si>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</si>
  <si>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</si>
  <si>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</si>
  <si>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</si>
  <si>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</si>
  <si>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</si>
  <si>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</si>
  <si>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</si>
  <si>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</si>
  <si>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</si>
  <si>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</si>
  <si>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</si>
  <si>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</si>
  <si>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</si>
  <si>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</si>
  <si>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</si>
  <si>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</si>
  <si>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</si>
  <si>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</si>
  <si>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</si>
  <si>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</si>
  <si>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</si>
  <si>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</si>
  <si>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</si>
  <si>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</si>
  <si>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</si>
  <si>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</si>
  <si>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</si>
  <si>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</si>
  <si>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</si>
  <si>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</si>
  <si>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</si>
  <si>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</si>
  <si>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</si>
  <si>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</si>
  <si>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</si>
  <si>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</si>
  <si>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</si>
  <si>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</si>
  <si>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</si>
  <si>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</si>
  <si>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</si>
  <si>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</si>
  <si>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</si>
  <si>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</si>
  <si>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</si>
  <si>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</si>
  <si>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</si>
  <si>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</si>
  <si>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</si>
  <si>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</si>
  <si>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</si>
  <si>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</si>
  <si>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</si>
  <si>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</si>
  <si>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</si>
  <si>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</si>
  <si>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</si>
  <si>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</si>
  <si>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</si>
  <si>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</si>
  <si>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</si>
  <si>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</si>
  <si>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</si>
  <si>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</si>
  <si>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</si>
  <si>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</si>
  <si>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</si>
  <si>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</si>
  <si>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</si>
  <si>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</si>
  <si>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</si>
  <si>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</si>
  <si>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</si>
  <si>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</si>
  <si>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</si>
  <si>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</si>
  <si>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</si>
  <si>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</si>
  <si>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</si>
  <si>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</si>
  <si>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</si>
  <si>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</si>
  <si>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</si>
  <si>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</si>
  <si>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</si>
  <si>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</si>
  <si>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</si>
  <si>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</si>
  <si>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</si>
  <si>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</si>
  <si>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</si>
  <si>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</si>
  <si>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</si>
  <si>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</si>
  <si>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</si>
  <si>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</si>
  <si>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</si>
  <si>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</si>
  <si>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</si>
  <si>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</si>
  <si>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</si>
  <si>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</si>
  <si>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</si>
  <si>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</si>
  <si>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</si>
  <si>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</si>
  <si>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</si>
  <si>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</si>
  <si>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</si>
  <si>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</si>
  <si>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</si>
  <si>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</si>
  <si>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</si>
  <si>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</si>
  <si>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</si>
  <si>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</si>
  <si>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</si>
  <si>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</si>
  <si>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</si>
  <si>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</si>
  <si>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</si>
  <si>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</si>
  <si>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</si>
  <si>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</si>
  <si>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</si>
  <si>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</si>
  <si>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</si>
  <si>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</si>
  <si>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</si>
  <si>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</si>
  <si>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</si>
  <si>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</si>
  <si>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</si>
  <si>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</si>
  <si>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</si>
  <si>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</si>
  <si>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</si>
  <si>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</si>
  <si>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</si>
  <si>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</si>
  <si>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</si>
  <si>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</si>
  <si>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</si>
  <si>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</si>
  <si>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</si>
  <si>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</si>
  <si>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</si>
  <si>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</si>
  <si>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</si>
  <si>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</si>
  <si>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</si>
  <si>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</si>
  <si>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</si>
  <si>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</si>
  <si>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</si>
  <si>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</si>
  <si>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</si>
  <si>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</si>
  <si>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</si>
  <si>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</si>
  <si>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</si>
  <si>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</si>
  <si>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</si>
  <si>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</si>
  <si>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</si>
  <si>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</si>
  <si>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</si>
  <si>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</si>
  <si>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</si>
  <si>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</si>
  <si>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</si>
  <si>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</si>
  <si>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</si>
  <si>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</si>
  <si>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</si>
  <si>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</si>
  <si>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</si>
  <si>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</si>
  <si>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</si>
  <si>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</si>
  <si>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</si>
  <si>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</si>
  <si>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</si>
  <si>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</si>
  <si>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</si>
  <si>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</si>
  <si>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</si>
  <si>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</si>
  <si>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</si>
  <si>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</si>
  <si>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</si>
  <si>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</si>
  <si>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</si>
  <si>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</si>
  <si>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</si>
  <si>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</si>
  <si>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</si>
  <si>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</si>
  <si>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</si>
  <si>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</si>
  <si>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</si>
  <si>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</si>
  <si>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</si>
  <si>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</si>
  <si>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</si>
  <si>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</si>
  <si>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</si>
  <si>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</si>
  <si>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</si>
  <si>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</si>
  <si>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</si>
  <si>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</si>
  <si>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</si>
  <si>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</si>
  <si>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</si>
  <si>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</si>
  <si>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</si>
  <si>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</si>
  <si>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</si>
  <si>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</si>
  <si>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</si>
  <si>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</si>
  <si>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</si>
  <si>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</si>
  <si>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</si>
  <si>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</si>
  <si>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</si>
  <si>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</si>
  <si>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</si>
  <si>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</si>
  <si>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</si>
  <si>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</si>
  <si>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</si>
  <si>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</si>
  <si>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</si>
  <si>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</si>
  <si>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</si>
  <si>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</si>
  <si>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</si>
  <si>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</si>
  <si>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</si>
  <si>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</si>
  <si>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</si>
  <si>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</si>
  <si>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</si>
  <si>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</si>
  <si>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</si>
  <si>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</si>
  <si>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</si>
  <si>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</si>
  <si>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</si>
  <si>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</si>
  <si>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</si>
  <si>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</si>
  <si>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</si>
  <si>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</si>
  <si>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</si>
  <si>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</si>
  <si>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</si>
  <si>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</si>
  <si>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</si>
  <si>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</si>
  <si>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</si>
  <si>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</si>
  <si>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</si>
  <si>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</si>
  <si>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</si>
  <si>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</si>
  <si>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</si>
  <si>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</si>
  <si>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</si>
  <si>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</si>
  <si>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</si>
  <si>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</si>
  <si>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</si>
  <si>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</si>
  <si>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</si>
  <si>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</si>
  <si>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</si>
  <si>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</si>
  <si>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</si>
  <si>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</si>
  <si>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</si>
  <si>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</si>
  <si>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</si>
  <si>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</si>
  <si>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</si>
  <si>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</si>
  <si>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</si>
  <si>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</si>
  <si>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</si>
  <si>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</si>
  <si>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</si>
  <si>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</si>
  <si>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</si>
  <si>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</si>
  <si>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</si>
  <si>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</si>
  <si>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</si>
  <si>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</si>
  <si>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</si>
  <si>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</si>
  <si>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</si>
  <si>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</si>
  <si>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</si>
  <si>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</si>
  <si>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</si>
  <si>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</si>
  <si>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</si>
  <si>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</si>
  <si>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</si>
  <si>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</si>
  <si>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</si>
  <si>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</si>
  <si>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</si>
  <si>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</si>
  <si>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</si>
  <si>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</si>
  <si>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</si>
  <si>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</si>
  <si>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</si>
  <si>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</si>
  <si>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</si>
  <si>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</si>
  <si>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</si>
  <si>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</si>
  <si>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</si>
  <si>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</si>
  <si>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</si>
  <si>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</si>
  <si>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</si>
  <si>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</si>
  <si>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</si>
  <si>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</si>
  <si>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</si>
  <si>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</si>
  <si>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</si>
  <si>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</si>
  <si>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</si>
  <si>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</si>
  <si>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</si>
  <si>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</si>
  <si>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</si>
  <si>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</si>
  <si>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</si>
  <si>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</si>
  <si>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</si>
  <si>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</si>
  <si>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</si>
  <si>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</si>
  <si>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</si>
  <si>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</si>
  <si>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</si>
  <si>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</si>
  <si>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</si>
  <si>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</si>
  <si>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</si>
  <si>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</si>
  <si>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</si>
  <si>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</si>
  <si>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</si>
  <si>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</si>
  <si>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</si>
  <si>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</si>
  <si>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</si>
  <si>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</si>
  <si>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</si>
  <si>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</si>
  <si>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</si>
  <si>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</si>
  <si>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</si>
  <si>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</si>
  <si>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</si>
  <si>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</si>
  <si>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</si>
  <si>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</si>
  <si>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</si>
  <si>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</si>
  <si>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</si>
  <si>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</si>
  <si>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</si>
  <si>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</si>
  <si>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</si>
  <si>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</si>
  <si>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</si>
  <si>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</si>
  <si>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</si>
  <si>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</si>
  <si>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</si>
  <si>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</si>
  <si>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</si>
  <si>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</si>
  <si>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</si>
  <si>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</si>
  <si>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</si>
  <si>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</si>
  <si>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</si>
  <si>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</si>
  <si>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</si>
  <si>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</si>
  <si>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</si>
  <si>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</si>
  <si>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</si>
  <si>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</si>
  <si>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</si>
  <si>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</si>
  <si>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</si>
  <si>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</si>
  <si>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</si>
  <si>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</si>
  <si>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</si>
  <si>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</si>
  <si>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</si>
  <si>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</si>
  <si>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</si>
  <si>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</si>
  <si>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</si>
  <si>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</si>
  <si>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</si>
  <si>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</si>
  <si>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</si>
  <si>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</si>
  <si>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</si>
  <si>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</si>
  <si>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</si>
  <si>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</si>
  <si>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</si>
  <si>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</si>
  <si>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</si>
  <si>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</si>
  <si>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</si>
  <si>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</si>
  <si>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</si>
  <si>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</si>
  <si>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</si>
  <si>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</si>
  <si>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</si>
  <si>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</si>
  <si>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</si>
  <si>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</si>
  <si>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</si>
  <si>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</si>
  <si>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</si>
  <si>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</si>
  <si>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</si>
  <si>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</si>
  <si>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</si>
  <si>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</si>
  <si>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</si>
  <si>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</si>
  <si>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</si>
  <si>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</si>
  <si>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</si>
  <si>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</si>
  <si>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</si>
  <si>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</si>
  <si>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</si>
  <si>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</si>
  <si>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</si>
  <si>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</si>
  <si>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</si>
  <si>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</si>
  <si>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</si>
  <si>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</si>
  <si>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</si>
  <si>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</si>
  <si>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</si>
  <si>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</si>
  <si>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</si>
  <si>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</si>
  <si>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</si>
  <si>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</si>
  <si>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</si>
  <si>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</si>
  <si>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</si>
  <si>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</si>
  <si>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</si>
  <si>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</si>
  <si>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</si>
  <si>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</si>
  <si>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</si>
  <si>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</si>
  <si>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</si>
  <si>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</si>
  <si>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</si>
  <si>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</si>
  <si>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</si>
  <si>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</si>
  <si>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</si>
  <si>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</si>
  <si>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</si>
  <si>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</si>
  <si>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</si>
  <si>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</si>
  <si>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</si>
  <si>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</si>
  <si>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</si>
  <si>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</si>
  <si>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</si>
  <si>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</si>
  <si>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</si>
  <si>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</si>
  <si>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</si>
  <si>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</si>
  <si>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</si>
  <si>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</si>
  <si>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</si>
  <si>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</si>
  <si>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</si>
  <si>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</si>
  <si>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</si>
  <si>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</si>
  <si>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</si>
  <si>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</si>
  <si>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</si>
  <si>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</si>
  <si>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</si>
  <si>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</si>
  <si>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</si>
  <si>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</si>
  <si>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</si>
  <si>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</si>
  <si>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</si>
  <si>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</si>
  <si>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</si>
  <si>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</si>
  <si>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</si>
  <si>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</si>
  <si>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</si>
  <si>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</si>
  <si>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</si>
  <si>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</si>
  <si>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</si>
  <si>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</si>
  <si>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</si>
  <si>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</si>
  <si>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</si>
  <si>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</si>
  <si>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</si>
  <si>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</si>
  <si>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</si>
  <si>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</si>
  <si>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</si>
  <si>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</si>
  <si>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</si>
  <si>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</si>
  <si>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</si>
  <si>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</si>
  <si>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</si>
  <si>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</si>
  <si>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</si>
  <si>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</si>
  <si>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</si>
  <si>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</si>
  <si>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</si>
  <si>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</si>
  <si>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</si>
  <si>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</si>
  <si>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</si>
  <si>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</si>
  <si>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</si>
  <si>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</si>
  <si>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</si>
  <si>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</si>
  <si>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</si>
  <si>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</si>
  <si>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</si>
  <si>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</si>
  <si>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</si>
  <si>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</si>
  <si>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</si>
  <si>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</si>
  <si>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</si>
  <si>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</si>
  <si>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</si>
  <si>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</si>
  <si>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</si>
  <si>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</si>
  <si>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</si>
  <si>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</si>
  <si>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</si>
  <si>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</si>
  <si>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</si>
  <si>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</si>
  <si>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</si>
  <si>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</si>
  <si>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</si>
  <si>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</si>
  <si>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</si>
  <si>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</si>
  <si>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</si>
  <si>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</si>
  <si>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</si>
  <si>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</si>
  <si>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</si>
  <si>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</si>
  <si>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</si>
  <si>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</si>
  <si>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</si>
  <si>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</si>
  <si>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</si>
  <si>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</si>
  <si>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</si>
  <si>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</si>
  <si>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</si>
  <si>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</si>
  <si>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</si>
  <si>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</si>
  <si>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</si>
  <si>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</si>
  <si>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</si>
  <si>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</si>
  <si>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</si>
  <si>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</si>
  <si>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</si>
  <si>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</si>
  <si>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</si>
  <si>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</si>
  <si>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</si>
  <si>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</si>
  <si>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</si>
  <si>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</si>
  <si>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</si>
  <si>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</si>
  <si>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</si>
  <si>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</si>
  <si>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</si>
  <si>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</si>
  <si>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</si>
  <si>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</si>
  <si>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</si>
  <si>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</si>
  <si>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</si>
  <si>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</si>
  <si>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</si>
  <si>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</si>
  <si>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</si>
  <si>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</si>
  <si>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</si>
  <si>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</si>
  <si>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</si>
  <si>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</si>
  <si>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</si>
  <si>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</si>
  <si>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</si>
  <si>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</si>
  <si>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</si>
  <si>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</si>
  <si>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</si>
  <si>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</si>
  <si>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</si>
  <si>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</si>
  <si>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</si>
  <si>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</si>
  <si>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</si>
  <si>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</si>
  <si>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</si>
  <si>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</si>
  <si>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</si>
  <si>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</si>
  <si>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</si>
  <si>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</si>
  <si>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</si>
  <si>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</si>
  <si>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</si>
  <si>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</si>
  <si>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</si>
  <si>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</si>
  <si>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</si>
  <si>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</si>
  <si>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</si>
  <si>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</si>
  <si>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</si>
  <si>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</si>
  <si>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</si>
  <si>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</si>
  <si>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</si>
  <si>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</si>
  <si>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</si>
  <si>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</si>
  <si>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</si>
  <si>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</si>
  <si>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</si>
  <si>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</si>
  <si>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</si>
  <si>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</si>
  <si>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</si>
  <si>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</si>
  <si>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</si>
  <si>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</si>
  <si>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</si>
  <si>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</si>
  <si>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</si>
  <si>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</si>
  <si>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</si>
  <si>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</si>
  <si>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</si>
  <si>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</si>
  <si>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</si>
  <si>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</si>
  <si>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</si>
  <si>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</si>
  <si>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</si>
  <si>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</si>
  <si>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</si>
  <si>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</si>
  <si>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</si>
  <si>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</si>
  <si>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</si>
  <si>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</si>
  <si>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</si>
  <si>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</si>
  <si>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</si>
  <si>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</si>
  <si>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</si>
  <si>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</si>
  <si>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</si>
  <si>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</si>
  <si>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</si>
  <si>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</si>
  <si>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</si>
  <si>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</si>
  <si>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</si>
  <si>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</si>
  <si>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</si>
  <si>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</si>
  <si>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</si>
  <si>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</si>
  <si>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</si>
  <si>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</si>
  <si>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</si>
  <si>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</si>
  <si>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</si>
  <si>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</si>
  <si>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</si>
  <si>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</si>
  <si>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</si>
  <si>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</si>
  <si>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</si>
  <si>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</si>
  <si>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</si>
  <si>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</si>
  <si>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</si>
  <si>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</si>
  <si>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</si>
  <si>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</si>
  <si>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</si>
  <si>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</si>
  <si>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</si>
  <si>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</si>
  <si>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</si>
  <si>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</si>
  <si>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</si>
  <si>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</si>
  <si>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</si>
  <si>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</si>
  <si>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</si>
  <si>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</si>
  <si>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</si>
  <si>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</si>
  <si>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</si>
  <si>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</si>
  <si>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</si>
  <si>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</si>
  <si>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</si>
  <si>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</si>
  <si>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</si>
  <si>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</si>
  <si>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</si>
  <si>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</si>
  <si>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</si>
  <si>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</si>
  <si>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</si>
  <si>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</si>
  <si>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</si>
  <si>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</si>
  <si>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</si>
  <si>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</si>
  <si>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</si>
  <si>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</si>
  <si>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</si>
  <si>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</si>
  <si>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</si>
  <si>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</si>
  <si>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</si>
  <si>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</si>
  <si>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</si>
  <si>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</si>
  <si>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</si>
  <si>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</si>
  <si>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</si>
  <si>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</si>
  <si>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</si>
  <si>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</si>
  <si>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</si>
  <si>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</si>
  <si>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</si>
  <si>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</si>
  <si>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</si>
  <si>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</si>
  <si>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</si>
  <si>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</si>
  <si>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</si>
  <si>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</si>
  <si>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</si>
  <si>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</si>
  <si>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</si>
  <si>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</si>
  <si>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</si>
  <si>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</si>
  <si>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</si>
  <si>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</si>
  <si>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</si>
  <si>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</si>
  <si>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</si>
  <si>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</si>
  <si>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</si>
  <si>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</si>
  <si>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</si>
  <si>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</si>
  <si>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</si>
  <si>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</si>
  <si>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</si>
  <si>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</si>
  <si>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</si>
  <si>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</si>
  <si>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</si>
  <si>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</si>
  <si>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</si>
  <si>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</si>
  <si>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</si>
  <si>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</si>
  <si>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</si>
  <si>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</si>
  <si>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</si>
  <si>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</si>
  <si>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</si>
  <si>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</si>
  <si>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</si>
  <si>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</si>
  <si>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</si>
  <si>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</si>
  <si>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</si>
  <si>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</si>
  <si>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</si>
  <si>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</si>
  <si>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</si>
  <si>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</si>
  <si>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</si>
  <si>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</si>
  <si>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</si>
  <si>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</si>
  <si>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</si>
  <si>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</si>
  <si>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</si>
  <si>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</si>
  <si>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</si>
  <si>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</si>
  <si>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</si>
  <si>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</si>
  <si>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</si>
  <si>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</si>
  <si>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</si>
  <si>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</si>
  <si>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</si>
  <si>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</si>
  <si>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</si>
  <si>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</si>
  <si>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</si>
  <si>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</si>
  <si>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</si>
  <si>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</si>
  <si>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</si>
  <si>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</si>
  <si>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</si>
  <si>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</si>
  <si>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</si>
  <si>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</si>
  <si>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</si>
  <si>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</si>
  <si>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</si>
  <si>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</si>
  <si>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</si>
  <si>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</si>
  <si>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</si>
  <si>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</si>
  <si>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</si>
  <si>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</si>
  <si>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</si>
  <si>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</si>
  <si>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</si>
  <si>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</si>
  <si>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</si>
  <si>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</si>
  <si>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</si>
  <si>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</si>
  <si>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</si>
  <si>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</si>
  <si>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</si>
  <si>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</si>
  <si>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</si>
  <si>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</si>
  <si>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</si>
  <si>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</si>
  <si>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</si>
  <si>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</si>
  <si>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</si>
  <si>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</si>
  <si>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</si>
  <si>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</si>
  <si>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</si>
  <si>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</si>
  <si>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</si>
  <si>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</si>
  <si>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</si>
  <si>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</si>
  <si>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</si>
  <si>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</si>
  <si>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</si>
  <si>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</si>
  <si>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</si>
  <si>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</si>
  <si>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</si>
  <si>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</si>
  <si>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</si>
  <si>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</si>
  <si>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</si>
  <si>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</si>
  <si>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</si>
  <si>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</si>
  <si>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</si>
  <si>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</si>
  <si>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</si>
  <si>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</si>
  <si>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</si>
  <si>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</si>
  <si>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</si>
  <si>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</si>
  <si>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</si>
  <si>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</si>
  <si>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</si>
  <si>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</si>
  <si>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</si>
  <si>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</si>
  <si>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</si>
  <si>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</si>
  <si>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</si>
  <si>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</si>
  <si>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</si>
  <si>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</si>
  <si>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</si>
  <si>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</si>
  <si>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</si>
  <si>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</si>
  <si>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</si>
  <si>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</si>
  <si>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</si>
  <si>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</si>
  <si>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</si>
  <si>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</si>
  <si>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</si>
  <si>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</si>
  <si>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</si>
  <si>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</si>
  <si>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</si>
  <si>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</si>
  <si>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</si>
  <si>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</si>
  <si>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</si>
  <si>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</si>
  <si>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</si>
  <si>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</si>
  <si>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</si>
  <si>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</si>
  <si>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</si>
  <si>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</si>
  <si>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</si>
  <si>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</si>
  <si>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</si>
  <si>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</si>
  <si>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</si>
  <si>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</si>
  <si>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</si>
  <si>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</si>
  <si>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</si>
  <si>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</si>
  <si>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</si>
  <si>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</si>
  <si>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</si>
  <si>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</si>
  <si>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</si>
  <si>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</si>
  <si>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</si>
  <si>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</si>
  <si>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</si>
  <si>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</si>
  <si>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</si>
  <si>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</si>
  <si>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</si>
  <si>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</si>
  <si>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</si>
  <si>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</si>
  <si>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</si>
  <si>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</si>
  <si>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</si>
  <si>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</si>
  <si>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</si>
  <si>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</si>
  <si>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</si>
  <si>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</si>
  <si>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</si>
  <si>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</si>
  <si>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</si>
  <si>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</si>
  <si>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</si>
  <si>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</si>
  <si>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</si>
  <si>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</si>
  <si>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</si>
  <si>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</si>
  <si>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</si>
  <si>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</si>
  <si>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</si>
  <si>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</si>
  <si>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</si>
  <si>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</si>
  <si>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</si>
  <si>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</si>
  <si>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</si>
  <si>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</si>
  <si>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</si>
  <si>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</si>
  <si>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</si>
  <si>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</si>
  <si>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</si>
  <si>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</si>
  <si>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</si>
  <si>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</si>
  <si>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</si>
  <si>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</si>
  <si>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</si>
  <si>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</si>
  <si>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</si>
  <si>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</si>
  <si>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</si>
  <si>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</si>
  <si>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</si>
  <si>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</si>
  <si>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</si>
  <si>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</si>
  <si>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</si>
  <si>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</si>
  <si>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</si>
  <si>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</si>
  <si>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</si>
  <si>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</si>
  <si>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</si>
  <si>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</si>
  <si>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</si>
  <si>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</si>
  <si>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</si>
  <si>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</si>
  <si>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</si>
  <si>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</si>
  <si>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</si>
  <si>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</si>
  <si>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</si>
  <si>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</si>
  <si>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</si>
  <si>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</si>
  <si>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</si>
  <si>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</si>
  <si>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</si>
  <si>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</si>
  <si>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</si>
  <si>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</si>
  <si>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</si>
  <si>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</si>
  <si>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</si>
  <si>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</si>
  <si>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</si>
  <si>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</si>
  <si>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</si>
  <si>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</si>
  <si>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</si>
  <si>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</si>
  <si>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</si>
  <si>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</si>
  <si>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</si>
  <si>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</si>
  <si>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</si>
  <si>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</si>
  <si>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</si>
  <si>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</si>
  <si>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</si>
  <si>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</si>
  <si>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</si>
  <si>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</si>
  <si>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</si>
  <si>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</si>
  <si>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</si>
  <si>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</si>
  <si>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</si>
  <si>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</si>
  <si>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</si>
  <si>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</si>
  <si>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</si>
  <si>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</si>
  <si>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</si>
  <si>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</si>
  <si>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</si>
  <si>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</si>
  <si>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</si>
  <si>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</si>
  <si>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</si>
  <si>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</si>
  <si>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</si>
  <si>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</si>
  <si>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</si>
  <si>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</si>
  <si>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</si>
  <si>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</si>
  <si>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</si>
  <si>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</si>
  <si>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</si>
  <si>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</si>
  <si>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</si>
  <si>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</si>
  <si>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</si>
  <si>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</si>
  <si>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</si>
  <si>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</si>
  <si>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</si>
  <si>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</si>
  <si>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</si>
  <si>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</si>
  <si>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</si>
  <si>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</si>
  <si>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</si>
  <si>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</si>
  <si>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</si>
  <si>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</si>
  <si>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</si>
  <si>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</si>
  <si>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</si>
  <si>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</si>
  <si>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</si>
  <si>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</si>
  <si>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</si>
  <si>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</si>
  <si>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</si>
  <si>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</si>
  <si>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</si>
  <si>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</si>
  <si>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</si>
  <si>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</si>
  <si>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</si>
  <si>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</si>
  <si>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</si>
  <si>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</si>
  <si>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</si>
  <si>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</si>
  <si>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</si>
  <si>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</si>
  <si>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</si>
  <si>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</si>
  <si>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</si>
  <si>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</si>
  <si>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</si>
  <si>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</si>
  <si>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</si>
  <si>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</si>
  <si>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</si>
  <si>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</si>
  <si>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</si>
  <si>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</si>
  <si>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</si>
  <si>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</si>
  <si>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</si>
  <si>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</si>
  <si>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</si>
  <si>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</si>
  <si>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</si>
  <si>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</si>
  <si>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</si>
  <si>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</si>
  <si>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</si>
  <si>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</si>
  <si>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</si>
  <si>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</si>
  <si>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</si>
  <si>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</si>
  <si>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</si>
  <si>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</si>
  <si>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</si>
  <si>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</si>
  <si>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</si>
  <si>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</si>
  <si>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</si>
  <si>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</si>
  <si>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</si>
  <si>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</si>
  <si>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</si>
  <si>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</si>
  <si>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</si>
  <si>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</si>
  <si>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</si>
  <si>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</si>
  <si>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</si>
  <si>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</si>
  <si>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</si>
  <si>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</si>
  <si>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</si>
  <si>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</si>
  <si>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</si>
  <si>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</si>
  <si>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</si>
  <si>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</si>
  <si>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</si>
  <si>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</si>
  <si>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</si>
  <si>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</si>
  <si>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</si>
  <si>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</si>
  <si>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</si>
  <si>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</si>
  <si>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</si>
  <si>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</si>
  <si>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</si>
  <si>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</si>
  <si>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</si>
  <si>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</si>
  <si>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</si>
  <si>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</si>
  <si>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</si>
  <si>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</si>
  <si>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</si>
  <si>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</si>
  <si>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</si>
  <si>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</si>
  <si>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</si>
  <si>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</si>
  <si>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</si>
  <si>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</si>
  <si>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</si>
  <si>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</si>
  <si>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</si>
  <si>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</si>
  <si>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</si>
  <si>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</si>
  <si>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</si>
  <si>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</si>
  <si>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</si>
  <si>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</si>
  <si>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</si>
  <si>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</si>
  <si>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</si>
  <si>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</si>
  <si>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</si>
  <si>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</si>
  <si>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</si>
  <si>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</si>
  <si>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</si>
  <si>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</si>
  <si>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</si>
  <si>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</si>
  <si>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</si>
  <si>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</si>
  <si>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</si>
  <si>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</si>
  <si>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</si>
  <si>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</si>
  <si>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</si>
  <si>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</si>
  <si>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</si>
  <si>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</si>
  <si>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</si>
  <si>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</si>
  <si>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</si>
  <si>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</si>
  <si>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</si>
  <si>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</si>
  <si>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</si>
  <si>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</si>
  <si>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</si>
  <si>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</si>
  <si>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</si>
  <si>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</si>
  <si>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</si>
  <si>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</si>
  <si>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</si>
  <si>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</si>
  <si>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</si>
  <si>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</si>
  <si>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</si>
  <si>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</si>
  <si>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</si>
  <si>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</si>
  <si>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</si>
  <si>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</si>
  <si>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</si>
  <si>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</si>
  <si>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</si>
  <si>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</si>
  <si>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</si>
  <si>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</si>
  <si>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</si>
  <si>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</si>
  <si>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</si>
  <si>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</si>
  <si>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</si>
  <si>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</si>
  <si>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</si>
  <si>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</si>
  <si>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</si>
  <si>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</si>
  <si>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</si>
  <si>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</si>
  <si>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</si>
  <si>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</si>
  <si>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</si>
  <si>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</si>
  <si>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</si>
  <si>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</si>
  <si>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</si>
  <si>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</si>
  <si>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</si>
  <si>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</si>
  <si>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</si>
  <si>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</si>
  <si>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</si>
  <si>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</si>
  <si>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</si>
  <si>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</si>
  <si>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</si>
  <si>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</si>
  <si>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</si>
  <si>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</si>
  <si>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</si>
  <si>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</si>
  <si>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</si>
  <si>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</si>
  <si>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</si>
  <si>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</si>
  <si>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</si>
  <si>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</si>
  <si>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</si>
  <si>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</si>
  <si>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</si>
  <si>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</si>
  <si>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</si>
  <si>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</si>
  <si>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</si>
  <si>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</si>
  <si>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</si>
  <si>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</si>
  <si>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</si>
  <si>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</si>
  <si>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</si>
  <si>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</si>
  <si>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</si>
  <si>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</si>
  <si>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</si>
  <si>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</si>
  <si>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</si>
  <si>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</si>
  <si>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</si>
  <si>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</si>
  <si>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</si>
  <si>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</si>
  <si>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</si>
  <si>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</si>
  <si>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</si>
  <si>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</si>
  <si>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</si>
  <si>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</si>
  <si>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</si>
  <si>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</si>
  <si>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</si>
  <si>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</si>
  <si>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</si>
  <si>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</si>
  <si>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</si>
  <si>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</si>
  <si>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</si>
  <si>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</si>
  <si>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</si>
  <si>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</si>
  <si>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</si>
  <si>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</si>
  <si>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</si>
  <si>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</si>
  <si>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</si>
  <si>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</si>
  <si>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</si>
  <si>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</si>
  <si>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</si>
  <si>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</si>
  <si>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</si>
  <si>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</si>
  <si>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</si>
  <si>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</si>
  <si>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</si>
  <si>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</si>
  <si>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</si>
  <si>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</si>
  <si>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</si>
  <si>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</si>
  <si>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</si>
  <si>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</si>
  <si>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</si>
  <si>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</si>
  <si>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</si>
  <si>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</si>
  <si>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</si>
  <si>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</si>
  <si>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</si>
  <si>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</si>
  <si>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</si>
  <si>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</si>
  <si>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</si>
  <si>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</si>
  <si>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</si>
  <si>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</si>
  <si>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</si>
  <si>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</si>
  <si>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</si>
  <si>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</si>
  <si>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</si>
  <si>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</si>
  <si>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</si>
  <si>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</si>
  <si>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</si>
  <si>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</si>
  <si>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</si>
  <si>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</si>
  <si>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</si>
  <si>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</si>
  <si>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</si>
  <si>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</si>
  <si>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</si>
  <si>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</si>
  <si>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</si>
  <si>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</si>
  <si>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</si>
  <si>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</si>
  <si>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</si>
  <si>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</si>
  <si>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</si>
  <si>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</si>
  <si>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</si>
  <si>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</si>
  <si>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</si>
  <si>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</si>
  <si>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</si>
  <si>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</si>
  <si>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</si>
  <si>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</si>
  <si>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</si>
  <si>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</si>
  <si>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</si>
  <si>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</si>
  <si>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</si>
  <si>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</si>
  <si>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</si>
  <si>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</si>
  <si>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</si>
  <si>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</si>
  <si>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</si>
  <si>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</si>
  <si>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</si>
  <si>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</si>
  <si>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</si>
  <si>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</si>
  <si>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</si>
  <si>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</si>
  <si>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</si>
  <si>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</si>
  <si>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</si>
  <si>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</si>
  <si>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</si>
  <si>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</si>
  <si>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</si>
  <si>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</si>
  <si>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</si>
  <si>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</si>
  <si>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</si>
  <si>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</si>
  <si>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</si>
  <si>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</si>
  <si>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</si>
  <si>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</si>
  <si>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</si>
  <si>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</si>
  <si>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</si>
  <si>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</si>
  <si>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</si>
  <si>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</si>
  <si>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</si>
  <si>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</si>
  <si>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</si>
  <si>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</si>
  <si>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</si>
  <si>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</si>
  <si>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</si>
  <si>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</si>
  <si>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</si>
  <si>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</si>
  <si>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</si>
  <si>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</si>
  <si>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</si>
  <si>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</si>
  <si>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</si>
  <si>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</si>
  <si>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</si>
  <si>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</si>
  <si>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</si>
  <si>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</si>
  <si>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</si>
  <si>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</si>
  <si>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</si>
  <si>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</si>
  <si>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</si>
  <si>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</si>
  <si>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</si>
  <si>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</si>
  <si>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</si>
  <si>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</si>
  <si>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</si>
  <si>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</si>
  <si>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</si>
  <si>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</si>
  <si>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</si>
  <si>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</si>
  <si>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</si>
  <si>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</si>
  <si>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</si>
  <si>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</si>
  <si>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</si>
  <si>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</si>
  <si>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</si>
  <si>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</si>
  <si>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</si>
  <si>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</si>
  <si>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</si>
  <si>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</si>
  <si>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</si>
  <si>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</si>
  <si>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</si>
  <si>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</si>
  <si>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</si>
  <si>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</si>
  <si>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</si>
  <si>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</si>
  <si>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</si>
  <si>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</si>
  <si>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</si>
  <si>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</si>
  <si>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</si>
  <si>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</si>
  <si>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</si>
  <si>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</si>
  <si>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</si>
  <si>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</si>
  <si>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</si>
  <si>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</si>
  <si>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</si>
  <si>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</si>
  <si>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</si>
  <si>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</si>
  <si>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</si>
  <si>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</si>
  <si>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</si>
  <si>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</si>
  <si>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</si>
  <si>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</si>
  <si>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</si>
  <si>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</si>
  <si>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</si>
  <si>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</si>
  <si>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</si>
  <si>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</si>
  <si>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</si>
  <si>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</si>
  <si>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</si>
  <si>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</si>
  <si>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</si>
  <si>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</si>
  <si>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</si>
  <si>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</si>
  <si>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</si>
  <si>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</si>
  <si>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</si>
  <si>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</si>
  <si>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</si>
  <si>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</si>
  <si>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</si>
  <si>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</si>
  <si>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</si>
  <si>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</si>
  <si>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</si>
  <si>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</si>
  <si>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</si>
  <si>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</si>
  <si>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</si>
  <si>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</si>
  <si>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</si>
  <si>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</si>
  <si>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</si>
  <si>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</si>
  <si>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</si>
  <si>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</si>
  <si>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</si>
  <si>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</si>
  <si>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</si>
  <si>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</si>
  <si>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</si>
  <si>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</si>
  <si>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</si>
  <si>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</si>
  <si>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</si>
  <si>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</si>
  <si>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</si>
  <si>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</si>
  <si>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</si>
  <si>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</si>
  <si>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</si>
  <si>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</si>
  <si>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</si>
  <si>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</si>
  <si>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</si>
  <si>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</si>
  <si>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</si>
  <si>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</si>
  <si>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</si>
  <si>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</si>
  <si>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</si>
  <si>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</si>
  <si>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</si>
  <si>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</si>
  <si>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</si>
  <si>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</si>
  <si>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</si>
  <si>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</si>
  <si>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</si>
  <si>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</si>
  <si>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</si>
  <si>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</si>
  <si>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</si>
  <si>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</si>
  <si>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</si>
  <si>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</si>
  <si>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</si>
  <si>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</si>
  <si>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</si>
  <si>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</si>
  <si>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</si>
  <si>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</si>
  <si>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</si>
  <si>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</si>
  <si>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</si>
  <si>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</si>
  <si>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</si>
  <si>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</si>
  <si>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</si>
  <si>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</si>
  <si>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</si>
  <si>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</si>
  <si>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</si>
  <si>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</si>
  <si>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</si>
  <si>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</si>
  <si>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</si>
  <si>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</si>
  <si>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</si>
  <si>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</si>
  <si>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</si>
  <si>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</si>
  <si>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</si>
  <si>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</si>
  <si>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</si>
  <si>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</si>
  <si>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</si>
  <si>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</si>
  <si>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</si>
  <si>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</si>
  <si>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</si>
  <si>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</si>
  <si>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</si>
  <si>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</si>
  <si>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</si>
  <si>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</si>
  <si>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</si>
  <si>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</si>
  <si>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</si>
  <si>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</si>
  <si>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</si>
  <si>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</si>
  <si>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</si>
  <si>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</si>
  <si>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</si>
  <si>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</si>
  <si>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</si>
  <si>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</si>
  <si>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</si>
  <si>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</si>
  <si>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</si>
  <si>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</si>
  <si>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</si>
  <si>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</si>
  <si>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</si>
  <si>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</si>
  <si>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</si>
  <si>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</si>
  <si>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</si>
  <si>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</si>
  <si>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</si>
  <si>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</si>
  <si>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</si>
  <si>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</si>
  <si>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</si>
  <si>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</si>
  <si>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</si>
  <si>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</si>
  <si>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</si>
  <si>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</si>
  <si>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</si>
  <si>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</si>
  <si>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</si>
  <si>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</si>
  <si>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</si>
  <si>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</si>
  <si>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</si>
  <si>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</si>
  <si>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</si>
  <si>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</si>
  <si>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</si>
  <si>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</si>
  <si>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</si>
  <si>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</si>
  <si>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</si>
  <si>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</si>
  <si>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</si>
  <si>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</si>
  <si>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</si>
  <si>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</si>
  <si>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</si>
  <si>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</si>
  <si>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</si>
  <si>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</si>
  <si>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</si>
  <si>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</si>
  <si>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</si>
  <si>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</si>
  <si>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</si>
  <si>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</si>
  <si>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</si>
  <si>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</si>
  <si>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</si>
  <si>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</si>
  <si>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</si>
  <si>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</si>
  <si>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</si>
  <si>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</si>
  <si>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</si>
  <si>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</si>
  <si>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</si>
  <si>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</si>
  <si>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</si>
  <si>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</si>
  <si>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</si>
  <si>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</si>
  <si>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</si>
  <si>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</si>
  <si>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</si>
  <si>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</si>
  <si>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</si>
  <si>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</si>
  <si>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</si>
  <si>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</si>
  <si>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</si>
  <si>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</si>
  <si>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</si>
  <si>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</si>
  <si>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</si>
  <si>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</si>
  <si>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</si>
  <si>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</si>
  <si>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</si>
  <si>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</si>
  <si>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</si>
  <si>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</si>
  <si>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</si>
  <si>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</si>
  <si>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</si>
  <si>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</si>
  <si>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</si>
  <si>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</si>
  <si>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</si>
  <si>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</si>
  <si>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</si>
  <si>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</si>
  <si>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</si>
  <si>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</si>
  <si>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</si>
  <si>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</si>
  <si>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</si>
  <si>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</si>
  <si>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</si>
  <si>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</si>
  <si>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</si>
  <si>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</si>
  <si>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</si>
  <si>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</si>
  <si>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</si>
  <si>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</si>
  <si>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</si>
  <si>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</si>
  <si>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</si>
  <si>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</si>
  <si>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</si>
  <si>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</si>
  <si>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</si>
  <si>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</si>
  <si>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</si>
  <si>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</si>
  <si>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</si>
  <si>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</si>
  <si>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</si>
  <si>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</si>
  <si>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</si>
  <si>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</si>
  <si>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</si>
  <si>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</si>
  <si>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</si>
  <si>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</si>
  <si>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</si>
  <si>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</si>
  <si>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</si>
  <si>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</si>
  <si>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</si>
  <si>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</si>
  <si>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</si>
  <si>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</si>
  <si>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</si>
  <si>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</si>
  <si>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</si>
  <si>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</si>
  <si>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</si>
  <si>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</si>
  <si>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</si>
  <si>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</si>
  <si>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</si>
  <si>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</si>
  <si>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</si>
  <si>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</si>
  <si>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</si>
  <si>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</si>
  <si>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</si>
  <si>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</si>
  <si>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</si>
  <si>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</si>
  <si>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</si>
  <si>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</si>
  <si>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</si>
  <si>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</si>
  <si>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</si>
  <si>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</si>
  <si>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</si>
  <si>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</si>
  <si>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</si>
  <si>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</si>
  <si>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</si>
  <si>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</si>
  <si>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</si>
  <si>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</si>
  <si>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</si>
  <si>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</si>
  <si>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</si>
  <si>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</si>
  <si>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</si>
  <si>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</si>
  <si>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</si>
  <si>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</si>
  <si>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</si>
  <si>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</si>
  <si>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</si>
  <si>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</si>
  <si>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</si>
  <si>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</si>
  <si>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</si>
  <si>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</si>
  <si>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</si>
  <si>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</si>
  <si>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</si>
  <si>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</si>
  <si>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</si>
  <si>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</si>
  <si>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</si>
  <si>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</si>
  <si>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</si>
  <si>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</si>
  <si>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</si>
  <si>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</si>
  <si>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</si>
  <si>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</si>
  <si>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</si>
  <si>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</si>
  <si>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</si>
  <si>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</si>
  <si>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</si>
  <si>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</si>
  <si>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</si>
  <si>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</si>
  <si>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</si>
  <si>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</si>
  <si>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</si>
  <si>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</si>
  <si>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</si>
  <si>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</si>
  <si>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</si>
  <si>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</si>
  <si>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</si>
  <si>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</si>
  <si>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</si>
  <si>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</si>
  <si>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</si>
  <si>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</si>
  <si>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</si>
  <si>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</si>
  <si>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</si>
  <si>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</si>
  <si>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</si>
  <si>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</si>
  <si>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</si>
  <si>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</si>
  <si>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</si>
  <si>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</si>
  <si>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</si>
  <si>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</si>
  <si>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</si>
  <si>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</si>
  <si>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</si>
  <si>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</si>
  <si>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</si>
  <si>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</si>
  <si>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</si>
  <si>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</si>
  <si>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</si>
  <si>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</si>
  <si>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</si>
  <si>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</si>
  <si>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</si>
  <si>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</si>
  <si>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</si>
  <si>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</si>
  <si>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</si>
  <si>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</si>
  <si>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</si>
  <si>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</si>
  <si>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</si>
  <si>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</si>
  <si>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</si>
  <si>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</si>
  <si>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</si>
  <si>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</si>
  <si>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</si>
  <si>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</si>
  <si>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</si>
  <si>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</si>
  <si>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</si>
  <si>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</si>
  <si>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</si>
  <si>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</si>
  <si>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</si>
  <si>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</si>
  <si>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</si>
  <si>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</si>
  <si>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</si>
  <si>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</si>
  <si>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</si>
  <si>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</si>
  <si>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</si>
  <si>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</si>
  <si>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</si>
  <si>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</si>
  <si>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</si>
  <si>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</si>
  <si>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</si>
  <si>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</si>
  <si>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</si>
  <si>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</si>
  <si>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</si>
  <si>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</si>
  <si>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</si>
  <si>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</si>
  <si>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</si>
  <si>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</si>
  <si>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</si>
  <si>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</si>
  <si>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</si>
  <si>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</si>
  <si>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</si>
  <si>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</si>
  <si>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</si>
  <si>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</si>
  <si>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</si>
  <si>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</si>
  <si>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</si>
  <si>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</si>
  <si>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</si>
  <si>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</si>
  <si>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</si>
  <si>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</si>
  <si>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</si>
  <si>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</si>
  <si>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</si>
  <si>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</si>
  <si>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</si>
  <si>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</si>
  <si>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</si>
  <si>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</si>
  <si>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</si>
  <si>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</si>
  <si>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</si>
  <si>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</si>
  <si>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</si>
  <si>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</si>
  <si>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</si>
  <si>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</si>
  <si>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</si>
  <si>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</si>
  <si>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</si>
  <si>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</si>
  <si>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</si>
  <si>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</si>
  <si>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</si>
  <si>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</si>
  <si>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</si>
  <si>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</si>
  <si>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</si>
  <si>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</si>
  <si>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</si>
  <si>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</si>
  <si>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</si>
  <si>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</si>
  <si>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</si>
  <si>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</si>
  <si>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</si>
  <si>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</si>
  <si>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</si>
  <si>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</si>
  <si>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</si>
  <si>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</si>
  <si>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</si>
  <si>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</si>
  <si>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</si>
  <si>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</si>
  <si>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</si>
  <si>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</si>
  <si>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</si>
  <si>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</si>
  <si>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</si>
  <si>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</si>
  <si>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</si>
  <si>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</si>
  <si>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</si>
  <si>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</si>
  <si>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</si>
  <si>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</si>
  <si>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</si>
  <si>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</si>
  <si>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</si>
  <si>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</si>
  <si>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</si>
  <si>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</si>
  <si>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</si>
  <si>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</si>
  <si>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</si>
  <si>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</si>
  <si>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</si>
  <si>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</si>
  <si>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</si>
  <si>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</si>
  <si>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</si>
  <si>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</si>
  <si>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</si>
  <si>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</si>
  <si>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</si>
  <si>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</si>
  <si>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</si>
  <si>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</si>
  <si>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</si>
  <si>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</si>
  <si>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</si>
  <si>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</si>
  <si>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</si>
  <si>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</si>
  <si>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</si>
  <si>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</si>
  <si>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</si>
  <si>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</si>
  <si>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</si>
  <si>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</si>
  <si>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</si>
  <si>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</si>
  <si>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</si>
  <si>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</si>
  <si>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</si>
  <si>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</si>
  <si>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</si>
  <si>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</si>
  <si>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</si>
  <si>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</si>
  <si>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</si>
  <si>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</si>
  <si>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</si>
  <si>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</si>
  <si>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</si>
  <si>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</si>
  <si>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</si>
  <si>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</si>
  <si>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</si>
  <si>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</si>
  <si>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</si>
  <si>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</si>
  <si>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</si>
  <si>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</si>
  <si>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</si>
  <si>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</si>
  <si>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</si>
  <si>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</si>
  <si>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</si>
  <si>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</si>
  <si>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</si>
  <si>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</si>
  <si>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</si>
  <si>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</si>
  <si>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</si>
  <si>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</si>
  <si>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</si>
  <si>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</si>
  <si>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</si>
  <si>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</si>
  <si>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</si>
  <si>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</si>
  <si>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</si>
  <si>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</si>
  <si>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</si>
  <si>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</si>
  <si>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</si>
  <si>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</si>
  <si>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</si>
  <si>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</si>
  <si>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</si>
  <si>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</si>
  <si>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</si>
  <si>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</si>
  <si>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</si>
  <si>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</si>
  <si>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</si>
  <si>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</si>
  <si>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</si>
  <si>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</si>
  <si>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</si>
  <si>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</si>
  <si>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</si>
  <si>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</si>
  <si>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</si>
  <si>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</si>
  <si>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</si>
  <si>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</si>
  <si>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</si>
  <si>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</si>
  <si>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</si>
  <si>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</si>
  <si>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</si>
  <si>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</si>
  <si>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</si>
  <si>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</si>
  <si>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</si>
  <si>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</si>
  <si>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</si>
  <si>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</si>
  <si>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</si>
  <si>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</si>
  <si>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</si>
  <si>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</si>
  <si>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</si>
  <si>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</si>
  <si>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</si>
  <si>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</si>
  <si>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</si>
  <si>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</si>
  <si>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</si>
  <si>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</si>
  <si>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</si>
  <si>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</si>
  <si>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</si>
  <si>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</si>
  <si>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</si>
  <si>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</si>
  <si>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</si>
  <si>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</si>
  <si>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</si>
  <si>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</si>
  <si>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</si>
  <si>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</si>
  <si>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</si>
  <si>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</si>
  <si>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</si>
  <si>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</si>
  <si>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</si>
  <si>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</si>
  <si>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</si>
  <si>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</si>
  <si>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</si>
  <si>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</si>
  <si>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</si>
  <si>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</si>
  <si>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</si>
  <si>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</si>
  <si>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</si>
  <si>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</si>
  <si>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</si>
  <si>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</si>
  <si>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</si>
  <si>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</si>
  <si>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</si>
  <si>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</si>
  <si>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</si>
  <si>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</si>
  <si>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</si>
  <si>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</si>
  <si>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</si>
  <si>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</si>
  <si>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</si>
  <si>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</si>
  <si>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</si>
  <si>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</si>
  <si>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</si>
  <si>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</si>
  <si>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</si>
  <si>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</si>
  <si>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</si>
  <si>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</si>
  <si>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</si>
  <si>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</si>
  <si>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</si>
  <si>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</si>
  <si>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</si>
  <si>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</si>
  <si>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</si>
  <si>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</si>
  <si>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</si>
  <si>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</si>
  <si>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</si>
  <si>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</si>
  <si>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</si>
  <si>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</si>
  <si>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</si>
  <si>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</si>
  <si>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</si>
  <si>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</si>
  <si>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</si>
  <si>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</si>
  <si>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</si>
  <si>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</si>
  <si>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</si>
  <si>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</si>
  <si>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</si>
  <si>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</si>
  <si>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</si>
  <si>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</si>
  <si>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</si>
  <si>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</si>
  <si>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</si>
  <si>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</si>
  <si>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</si>
  <si>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</si>
  <si>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</si>
  <si>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</si>
  <si>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</si>
  <si>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</si>
  <si>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</si>
  <si>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</si>
  <si>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</si>
  <si>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</si>
  <si>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</si>
  <si>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</si>
  <si>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</si>
  <si>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</si>
  <si>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</si>
  <si>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</si>
  <si>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</si>
  <si>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</si>
  <si>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</si>
  <si>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</si>
  <si>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</si>
  <si>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</si>
  <si>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</si>
  <si>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</si>
  <si>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</si>
  <si>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</si>
  <si>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</si>
  <si>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</si>
  <si>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</si>
  <si>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</si>
  <si>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</si>
  <si>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</si>
  <si>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</si>
  <si>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</si>
  <si>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</si>
  <si>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</si>
  <si>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</si>
  <si>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</si>
  <si>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</si>
  <si>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</si>
  <si>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</si>
  <si>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</si>
  <si>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</si>
  <si>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</si>
  <si>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</si>
  <si>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</si>
  <si>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</si>
  <si>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</si>
  <si>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</si>
  <si>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</si>
  <si>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</si>
  <si>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</si>
  <si>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</si>
  <si>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</si>
  <si>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</si>
  <si>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</si>
  <si>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</si>
  <si>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</si>
  <si>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</si>
  <si>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</si>
  <si>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</si>
  <si>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</si>
  <si>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</si>
  <si>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</si>
  <si>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</si>
  <si>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</si>
  <si>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</si>
  <si>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</si>
  <si>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</si>
  <si>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</si>
  <si>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</si>
  <si>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</si>
  <si>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</si>
  <si>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</si>
  <si>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</si>
  <si>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</si>
  <si>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</si>
  <si>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</si>
  <si>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</si>
  <si>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</si>
  <si>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</si>
  <si>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</si>
  <si>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</si>
  <si>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</si>
  <si>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</si>
  <si>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</si>
  <si>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</si>
  <si>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</si>
  <si>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</si>
  <si>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</si>
  <si>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</si>
  <si>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</si>
  <si>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</si>
  <si>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</si>
  <si>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</si>
  <si>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</si>
  <si>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</si>
  <si>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</si>
  <si>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</si>
  <si>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</si>
  <si>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</si>
  <si>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</si>
  <si>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</si>
  <si>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</si>
  <si>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</si>
  <si>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</si>
  <si>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</si>
  <si>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</si>
  <si>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</si>
  <si>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</si>
  <si>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</si>
  <si>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</si>
  <si>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</si>
  <si>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</si>
  <si>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</si>
  <si>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</si>
  <si>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</si>
  <si>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</si>
  <si>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</si>
  <si>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</si>
  <si>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</si>
  <si>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</si>
  <si>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</si>
  <si>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</si>
  <si>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</si>
  <si>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</si>
  <si>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</si>
  <si>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</si>
  <si>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</si>
  <si>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</si>
  <si>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</si>
  <si>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</si>
  <si>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</si>
  <si>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</si>
  <si>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</si>
  <si>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</si>
  <si>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</si>
  <si>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</si>
  <si>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</si>
  <si>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</si>
  <si>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</si>
  <si>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</si>
  <si>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</si>
  <si>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</si>
  <si>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</si>
  <si>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</si>
  <si>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</si>
  <si>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</si>
  <si>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</si>
  <si>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</si>
  <si>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</si>
  <si>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</si>
  <si>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</si>
  <si>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</si>
  <si>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</si>
  <si>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</si>
  <si>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</si>
  <si>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</si>
  <si>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</si>
  <si>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</si>
  <si>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</si>
  <si>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</si>
  <si>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</si>
  <si>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</si>
  <si>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</si>
  <si>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</si>
  <si>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</si>
  <si>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</si>
  <si>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</si>
  <si>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</si>
  <si>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</si>
  <si>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</si>
  <si>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</si>
  <si>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</si>
  <si>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</si>
  <si>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</si>
  <si>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</si>
  <si>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</si>
  <si>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</si>
  <si>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</si>
  <si>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</si>
  <si>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</si>
  <si>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</si>
  <si>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</si>
  <si>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</si>
  <si>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</si>
  <si>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</si>
  <si>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</si>
  <si>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</si>
  <si>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</si>
  <si>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</si>
  <si>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</si>
  <si>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</si>
  <si>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</si>
  <si>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</si>
  <si>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</si>
  <si>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</si>
  <si>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</si>
  <si>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</si>
  <si>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</si>
  <si>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</si>
  <si>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</si>
  <si>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</si>
  <si>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</si>
  <si>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</si>
  <si>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</si>
  <si>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</si>
  <si>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</si>
  <si>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</si>
  <si>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</si>
  <si>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</si>
  <si>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</si>
  <si>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</si>
  <si>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</si>
  <si>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</si>
  <si>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</si>
  <si>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</si>
  <si>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</si>
  <si>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</si>
  <si>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</si>
  <si>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</si>
  <si>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</si>
  <si>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</si>
  <si>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</si>
  <si>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</si>
  <si>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</si>
  <si>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</si>
  <si>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</si>
  <si>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</si>
  <si>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</si>
  <si>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</si>
  <si>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</si>
  <si>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</si>
  <si>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</si>
  <si>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</si>
  <si>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</si>
  <si>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</si>
  <si>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</si>
  <si>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</si>
  <si>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</si>
  <si>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</si>
  <si>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</si>
  <si>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</si>
  <si>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</si>
  <si>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</si>
  <si>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</si>
  <si>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</si>
  <si>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</si>
  <si>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</si>
  <si>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</si>
  <si>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</si>
  <si>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</si>
  <si>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</si>
  <si>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</si>
  <si>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</si>
  <si>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</si>
  <si>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</si>
  <si>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</si>
  <si>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</si>
  <si>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</si>
  <si>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</si>
  <si>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</si>
  <si>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</si>
  <si>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</si>
  <si>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</si>
  <si>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</si>
  <si>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</si>
  <si>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</si>
  <si>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</si>
  <si>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</si>
  <si>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</si>
  <si>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</si>
  <si>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</si>
  <si>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</si>
  <si>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</si>
  <si>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</si>
  <si>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</si>
  <si>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</si>
  <si>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</si>
  <si>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</si>
  <si>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</si>
  <si>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</si>
  <si>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</si>
  <si>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</si>
  <si>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</si>
  <si>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</si>
  <si>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</si>
  <si>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</si>
  <si>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</si>
  <si>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</si>
  <si>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</si>
  <si>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</si>
  <si>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</si>
  <si>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</si>
  <si>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</si>
  <si>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</si>
  <si>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</si>
  <si>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</si>
  <si>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</si>
  <si>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</si>
  <si>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</si>
  <si>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</si>
  <si>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</si>
  <si>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</si>
  <si>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</si>
  <si>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</si>
  <si>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</si>
  <si>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</si>
  <si>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</si>
  <si>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</si>
  <si>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</si>
  <si>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</si>
  <si>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</si>
  <si>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</si>
  <si>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</si>
  <si>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</si>
  <si>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</si>
  <si>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</si>
  <si>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</si>
  <si>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</si>
  <si>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</si>
  <si>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</si>
  <si>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</si>
  <si>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</si>
  <si>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</si>
  <si>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</si>
  <si>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</si>
  <si>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</si>
  <si>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</si>
  <si>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</si>
  <si>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</si>
  <si>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</si>
  <si>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</si>
  <si>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</si>
  <si>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</si>
  <si>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</si>
  <si>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</si>
  <si>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</si>
  <si>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</si>
  <si>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</si>
  <si>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</si>
  <si>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</si>
  <si>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</si>
  <si>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</si>
  <si>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</si>
  <si>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</si>
  <si>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</si>
  <si>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</si>
  <si>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</si>
  <si>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</si>
  <si>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</si>
  <si>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</si>
  <si>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</si>
  <si>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</si>
  <si>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</si>
  <si>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</si>
  <si>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</si>
  <si>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</si>
  <si>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</si>
  <si>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</si>
  <si>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</si>
  <si>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</si>
  <si>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</si>
  <si>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</si>
  <si>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</si>
  <si>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</si>
  <si>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</si>
  <si>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</si>
  <si>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</si>
  <si>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</si>
  <si>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</si>
  <si>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</si>
  <si>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</si>
  <si>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</si>
  <si>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</si>
  <si>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</si>
  <si>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</si>
  <si>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</si>
  <si>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</si>
  <si>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</si>
  <si>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</si>
  <si>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</si>
  <si>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</si>
  <si>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</si>
  <si>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</si>
  <si>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</si>
  <si>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</si>
  <si>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</si>
  <si>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</si>
  <si>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</si>
  <si>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</si>
  <si>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</si>
  <si>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</si>
  <si>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</si>
  <si>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</si>
  <si>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</si>
  <si>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</si>
  <si>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</si>
  <si>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</si>
  <si>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</si>
  <si>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</si>
  <si>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</si>
  <si>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</si>
  <si>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</si>
  <si>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</si>
  <si>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</si>
  <si>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</si>
  <si>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</si>
  <si>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</si>
  <si>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</si>
  <si>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</si>
  <si>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</si>
  <si>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</si>
  <si>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</si>
  <si>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</si>
  <si>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</si>
  <si>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</si>
  <si>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</si>
  <si>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</si>
  <si>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</si>
  <si>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</si>
  <si>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</si>
  <si>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</si>
  <si>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</si>
  <si>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</si>
  <si>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</si>
  <si>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</si>
  <si>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</si>
  <si>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</si>
  <si>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</si>
  <si>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</si>
  <si>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</si>
  <si>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</si>
  <si>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</si>
  <si>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</si>
  <si>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</si>
  <si>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</si>
  <si>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</si>
  <si>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</si>
  <si>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</si>
  <si>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</si>
  <si>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</si>
  <si>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</si>
  <si>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</si>
  <si>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</si>
  <si>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</si>
  <si>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</si>
  <si>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</si>
  <si>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</si>
  <si>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</si>
  <si>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</si>
  <si>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</si>
  <si>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</si>
  <si>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</si>
  <si>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</si>
  <si>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</si>
  <si>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</si>
  <si>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</si>
  <si>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</si>
  <si>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</si>
  <si>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</si>
  <si>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</si>
  <si>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</si>
  <si>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</si>
  <si>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</si>
  <si>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</si>
  <si>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</si>
  <si>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</si>
  <si>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</si>
  <si>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</si>
  <si>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</si>
  <si>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</si>
  <si>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</si>
  <si>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</si>
  <si>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</si>
  <si>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</si>
  <si>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</si>
  <si>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</si>
  <si>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</si>
  <si>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</si>
  <si>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</si>
  <si>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</si>
  <si>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</si>
  <si>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</si>
  <si>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</si>
  <si>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</si>
  <si>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</si>
  <si>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</si>
  <si>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</si>
  <si>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</si>
  <si>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</si>
  <si>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</si>
  <si>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</si>
  <si>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</si>
  <si>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</si>
  <si>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</si>
  <si>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</si>
  <si>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</si>
  <si>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</si>
  <si>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</si>
  <si>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</si>
  <si>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</si>
  <si>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</si>
  <si>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</si>
  <si>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</si>
  <si>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</si>
  <si>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</si>
  <si>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</si>
  <si>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</si>
  <si>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</si>
  <si>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</si>
  <si>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</si>
  <si>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</si>
  <si>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</si>
  <si>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</si>
  <si>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</si>
  <si>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</si>
  <si>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</si>
  <si>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</si>
  <si>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</si>
  <si>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</si>
  <si>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</si>
  <si>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</si>
  <si>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</si>
  <si>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</si>
  <si>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</si>
  <si>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</si>
  <si>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</si>
  <si>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</si>
  <si>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</si>
  <si>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</si>
  <si>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</si>
  <si>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</si>
  <si>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</si>
  <si>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</si>
  <si>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</si>
  <si>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</si>
  <si>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</si>
  <si>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</si>
  <si>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</si>
  <si>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</si>
  <si>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</si>
  <si>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</si>
  <si>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</si>
  <si>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</si>
  <si>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</si>
  <si>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</si>
  <si>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</si>
  <si>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</si>
  <si>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</si>
  <si>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</si>
  <si>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</si>
  <si>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</si>
  <si>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</si>
  <si>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</si>
  <si>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</si>
  <si>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</si>
  <si>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</si>
  <si>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</si>
  <si>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</si>
  <si>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</si>
  <si>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</si>
  <si>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</si>
  <si>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</si>
  <si>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</si>
  <si>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</si>
  <si>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</si>
  <si>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</si>
  <si>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</si>
  <si>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</si>
  <si>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</si>
  <si>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</si>
  <si>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</si>
  <si>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</si>
  <si>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</si>
  <si>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</si>
  <si>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</si>
  <si>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</si>
  <si>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</si>
  <si>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</si>
  <si>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</si>
  <si>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</si>
  <si>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</si>
  <si>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</si>
  <si>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</si>
  <si>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</si>
  <si>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</si>
  <si>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</si>
  <si>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</si>
  <si>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</si>
  <si>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</si>
  <si>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</si>
  <si>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</si>
  <si>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</si>
  <si>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</si>
  <si>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</si>
  <si>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</si>
  <si>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</si>
  <si>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</si>
  <si>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</si>
  <si>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</si>
  <si>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</si>
  <si>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</si>
  <si>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</si>
  <si>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</si>
  <si>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</si>
  <si>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</si>
  <si>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</si>
  <si>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</si>
  <si>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</si>
  <si>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</si>
  <si>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</si>
  <si>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</si>
  <si>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</si>
  <si>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</si>
  <si>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</si>
  <si>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</si>
  <si>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</si>
  <si>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</si>
  <si>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</si>
  <si>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</si>
  <si>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</si>
  <si>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</si>
  <si>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</si>
  <si>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</si>
  <si>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</si>
  <si>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</si>
  <si>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</si>
  <si>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</si>
  <si>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</si>
  <si>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</si>
  <si>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</si>
  <si>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</si>
  <si>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</si>
  <si>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</si>
  <si>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</si>
  <si>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</si>
  <si>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</si>
  <si>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</si>
  <si>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</si>
  <si>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</si>
  <si>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</si>
  <si>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</si>
  <si>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</si>
  <si>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</si>
  <si>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</si>
  <si>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</si>
  <si>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</si>
  <si>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</si>
  <si>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</si>
  <si>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</si>
  <si>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</si>
  <si>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</si>
  <si>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</si>
  <si>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</si>
  <si>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</si>
  <si>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</si>
  <si>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</si>
  <si>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</si>
  <si>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</si>
  <si>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</si>
  <si>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</si>
  <si>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</si>
  <si>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</si>
  <si>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</si>
  <si>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</si>
  <si>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</si>
  <si>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</si>
  <si>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</si>
  <si>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</si>
  <si>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</si>
  <si>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</si>
  <si>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</si>
  <si>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</si>
  <si>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</si>
  <si>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</si>
  <si>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</si>
  <si>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</si>
  <si>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</si>
  <si>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</si>
  <si>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</si>
  <si>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</si>
  <si>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</si>
  <si>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</si>
  <si>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</si>
  <si>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</si>
  <si>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</si>
  <si>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</si>
  <si>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</si>
  <si>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</si>
  <si>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</si>
  <si>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</si>
  <si>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</si>
  <si>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</si>
  <si>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</si>
  <si>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</si>
  <si>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</si>
  <si>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</si>
  <si>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</si>
  <si>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</si>
  <si>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</si>
  <si>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</si>
  <si>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</si>
  <si>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</si>
  <si>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</si>
  <si>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</si>
  <si>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</si>
  <si>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</si>
  <si>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</si>
  <si>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</si>
  <si>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</si>
  <si>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</si>
  <si>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</si>
  <si>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</si>
  <si>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</si>
  <si>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</si>
  <si>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</si>
  <si>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</si>
  <si>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</si>
  <si>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</si>
  <si>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</si>
  <si>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</si>
  <si>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</si>
  <si>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</si>
  <si>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</si>
  <si>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</si>
  <si>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</si>
  <si>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</si>
  <si>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</si>
  <si>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</si>
  <si>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</si>
  <si>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</si>
  <si>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</si>
  <si>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</si>
  <si>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</si>
  <si>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</si>
  <si>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</si>
  <si>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</si>
  <si>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</si>
  <si>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</si>
  <si>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</si>
  <si>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</si>
  <si>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</si>
  <si>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</si>
  <si>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</si>
  <si>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</si>
  <si>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</si>
  <si>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</si>
  <si>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</si>
  <si>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</si>
  <si>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</si>
  <si>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</si>
  <si>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</si>
  <si>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</si>
  <si>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</si>
  <si>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</si>
  <si>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</si>
  <si>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</si>
  <si>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</si>
  <si>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</si>
  <si>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</si>
  <si>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</si>
  <si>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</si>
  <si>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</si>
  <si>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</si>
  <si>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</si>
  <si>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</si>
  <si>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</si>
  <si>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</si>
  <si>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</si>
  <si>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</si>
  <si>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</si>
  <si>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</si>
  <si>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</si>
  <si>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</si>
  <si>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</si>
  <si>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</si>
  <si>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</si>
  <si>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</si>
  <si>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</si>
  <si>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</si>
  <si>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</si>
  <si>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</si>
  <si>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</si>
  <si>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</si>
  <si>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</si>
  <si>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</si>
  <si>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</si>
  <si>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</si>
  <si>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</si>
  <si>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</si>
  <si>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</si>
  <si>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</si>
  <si>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</si>
  <si>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</si>
  <si>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</si>
  <si>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</si>
  <si>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</si>
  <si>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</si>
  <si>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</si>
  <si>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</si>
  <si>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</si>
  <si>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</si>
  <si>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</si>
  <si>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</si>
  <si>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</si>
  <si>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</si>
  <si>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</si>
  <si>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</si>
  <si>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</si>
  <si>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</si>
  <si>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</si>
  <si>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</si>
  <si>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</si>
  <si>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</si>
  <si>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</si>
  <si>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</si>
  <si>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</si>
  <si>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</si>
  <si>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</si>
  <si>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</si>
  <si>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</si>
  <si>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</si>
  <si>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</si>
  <si>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</si>
  <si>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</si>
  <si>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</si>
  <si>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</si>
  <si>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</si>
  <si>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</si>
  <si>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</si>
  <si>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</si>
  <si>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</si>
  <si>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</si>
  <si>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</si>
  <si>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</si>
  <si>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</si>
  <si>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</si>
  <si>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</si>
  <si>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</si>
  <si>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</si>
  <si>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</si>
  <si>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</si>
  <si>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</si>
  <si>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</si>
  <si>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</si>
  <si>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</si>
  <si>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</si>
  <si>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</si>
  <si>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</si>
  <si>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</si>
  <si>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</si>
  <si>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</si>
  <si>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</si>
  <si>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</si>
  <si>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</si>
  <si>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</si>
  <si>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</si>
  <si>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</si>
  <si>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</si>
  <si>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</si>
  <si>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</si>
  <si>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</si>
  <si>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</si>
  <si>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</si>
  <si>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</si>
  <si>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</si>
  <si>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</si>
  <si>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</si>
  <si>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</si>
  <si>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</si>
  <si>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</si>
  <si>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</si>
  <si>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</si>
  <si>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</si>
  <si>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</si>
  <si>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</si>
  <si>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</si>
  <si>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</si>
  <si>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</si>
  <si>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</si>
  <si>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</si>
  <si>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</si>
  <si>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</si>
  <si>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</si>
  <si>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</si>
  <si>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</si>
  <si>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</si>
  <si>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</si>
  <si>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</si>
  <si>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</si>
  <si>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</si>
  <si>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</si>
  <si>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</si>
  <si>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</si>
  <si>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</si>
  <si>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</si>
  <si>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</si>
  <si>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</si>
  <si>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</si>
  <si>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</si>
  <si>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</si>
  <si>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</si>
  <si>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</si>
  <si>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</si>
  <si>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</si>
  <si>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</si>
  <si>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</si>
  <si>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</si>
  <si>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</si>
  <si>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</si>
  <si>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</si>
  <si>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</si>
  <si>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</si>
  <si>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</si>
  <si>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</si>
  <si>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</si>
  <si>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</si>
  <si>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</si>
  <si>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</si>
  <si>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</si>
  <si>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</si>
  <si>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</si>
  <si>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</si>
  <si>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</si>
  <si>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</si>
  <si>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</si>
  <si>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</si>
  <si>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</si>
  <si>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</si>
  <si>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</si>
  <si>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</si>
  <si>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</si>
  <si>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</si>
  <si>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</si>
  <si>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</si>
  <si>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</si>
  <si>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</si>
  <si>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</si>
  <si>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</si>
  <si>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</si>
  <si>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</si>
  <si>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</si>
  <si>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</si>
  <si>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</si>
  <si>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</si>
  <si>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</si>
  <si>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</si>
  <si>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</si>
  <si>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</si>
  <si>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</si>
  <si>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</si>
  <si>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</si>
  <si>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</si>
  <si>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</si>
  <si>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</si>
  <si>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</si>
  <si>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</si>
  <si>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</si>
  <si>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</si>
  <si>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</si>
  <si>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</si>
  <si>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</si>
  <si>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</si>
  <si>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</si>
  <si>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</si>
  <si>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</si>
  <si>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</si>
  <si>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</si>
  <si>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</si>
  <si>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</si>
  <si>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</si>
  <si>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</si>
  <si>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</si>
  <si>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</si>
  <si>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</si>
  <si>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</si>
  <si>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</si>
  <si>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</si>
  <si>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</si>
  <si>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</si>
  <si>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</si>
  <si>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</si>
  <si>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</si>
  <si>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</si>
  <si>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</si>
  <si>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</si>
  <si>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</si>
  <si>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</si>
  <si>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</si>
  <si>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</si>
  <si>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</si>
  <si>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</si>
  <si>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</si>
  <si>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</si>
  <si>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</si>
  <si>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</si>
  <si>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</si>
  <si>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</si>
  <si>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</si>
  <si>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</si>
  <si>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</si>
  <si>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</si>
  <si>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</si>
  <si>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</si>
  <si>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</si>
  <si>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</si>
  <si>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</si>
  <si>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</si>
  <si>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</si>
  <si>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</si>
  <si>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</si>
  <si>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</si>
  <si>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</si>
  <si>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</si>
  <si>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</si>
  <si>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</si>
  <si>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</si>
  <si>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</si>
  <si>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</si>
  <si>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</si>
  <si>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</si>
  <si>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</si>
  <si>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</si>
  <si>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</si>
  <si>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</si>
  <si>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</si>
  <si>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</si>
  <si>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</si>
  <si>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</si>
  <si>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</si>
  <si>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</si>
  <si>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</si>
  <si>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</si>
  <si>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</si>
  <si>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</si>
  <si>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</si>
  <si>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</si>
  <si>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</si>
  <si>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</si>
  <si>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</si>
  <si>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</si>
  <si>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</si>
  <si>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</si>
  <si>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</si>
  <si>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</si>
  <si>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</si>
  <si>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</si>
  <si>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</si>
  <si>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</si>
  <si>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</si>
  <si>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</si>
  <si>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</si>
  <si>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</si>
  <si>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</si>
  <si>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</si>
  <si>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</si>
  <si>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</si>
  <si>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</si>
  <si>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</si>
  <si>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</si>
  <si>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</si>
  <si>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</si>
  <si>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</si>
  <si>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</si>
  <si>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</si>
  <si>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</si>
  <si>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</si>
  <si>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</si>
  <si>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</si>
  <si>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</si>
  <si>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</si>
  <si>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</si>
  <si>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</si>
  <si>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</si>
  <si>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</si>
  <si>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</si>
  <si>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</si>
  <si>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</si>
  <si>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</si>
  <si>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</si>
  <si>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</si>
  <si>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</si>
  <si>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</si>
  <si>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</si>
  <si>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</si>
  <si>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</si>
  <si>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</si>
  <si>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</si>
  <si>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</si>
  <si>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</si>
  <si>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</si>
  <si>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</si>
  <si>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</si>
  <si>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</si>
  <si>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</si>
  <si>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</si>
  <si>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</si>
  <si>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</si>
  <si>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</si>
  <si>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</si>
  <si>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</si>
  <si>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</si>
  <si>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</si>
  <si>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</si>
  <si>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</si>
  <si>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</si>
  <si>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</si>
  <si>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</si>
  <si>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</si>
  <si>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</si>
  <si>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</si>
  <si>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</si>
  <si>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</si>
  <si>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</si>
  <si>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</si>
  <si>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</si>
  <si>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</si>
  <si>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</si>
  <si>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</si>
  <si>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</si>
  <si>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</si>
  <si>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</si>
  <si>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</si>
  <si>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</si>
  <si>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</si>
  <si>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</si>
  <si>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</si>
  <si>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</si>
  <si>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</si>
  <si>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</si>
  <si>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</si>
  <si>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</si>
  <si>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</si>
  <si>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</si>
  <si>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</si>
  <si>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</si>
  <si>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</si>
  <si>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</si>
  <si>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</si>
  <si>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</si>
  <si>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</si>
  <si>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</si>
  <si>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</si>
  <si>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</si>
  <si>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</si>
  <si>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</si>
  <si>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</si>
  <si>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</si>
  <si>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</si>
  <si>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</si>
  <si>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</si>
  <si>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</si>
  <si>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</si>
  <si>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</si>
  <si>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</si>
  <si>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</si>
  <si>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</si>
  <si>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</si>
  <si>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</si>
  <si>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</si>
  <si>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</si>
  <si>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</si>
  <si>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</si>
  <si>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</si>
  <si>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</si>
  <si>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</si>
  <si>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</si>
  <si>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</si>
  <si>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</si>
  <si>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</si>
  <si>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</si>
  <si>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</si>
  <si>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</si>
  <si>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</si>
  <si>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</si>
  <si>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</si>
  <si>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</si>
  <si>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</si>
  <si>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</si>
  <si>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</si>
  <si>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</si>
  <si>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</si>
  <si>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</si>
  <si>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</si>
  <si>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</si>
  <si>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</si>
  <si>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</si>
  <si>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</si>
  <si>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</si>
  <si>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</si>
  <si>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</si>
  <si>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</si>
  <si>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</si>
  <si>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</si>
  <si>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</si>
  <si>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</si>
  <si>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</si>
  <si>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</si>
  <si>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</si>
  <si>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</si>
  <si>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</si>
  <si>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</si>
  <si>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</si>
  <si>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</si>
  <si>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</si>
  <si>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</si>
  <si>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</si>
  <si>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</si>
  <si>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</si>
  <si>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</si>
  <si>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</si>
  <si>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</si>
  <si>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</si>
  <si>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</si>
  <si>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</si>
  <si>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</si>
  <si>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</si>
  <si>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</si>
  <si>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</si>
  <si>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</si>
  <si>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</si>
  <si>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</si>
  <si>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</si>
  <si>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</si>
  <si>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</si>
  <si>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</si>
  <si>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</si>
  <si>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</si>
  <si>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</si>
  <si>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</si>
  <si>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</si>
  <si>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</si>
  <si>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</si>
  <si>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</si>
  <si>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</si>
  <si>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</si>
  <si>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</si>
  <si>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</si>
  <si>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</si>
  <si>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</si>
  <si>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</si>
  <si>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</si>
  <si>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</si>
  <si>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</si>
  <si>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</si>
  <si>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</si>
  <si>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</si>
  <si>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</si>
  <si>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</si>
  <si>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</si>
  <si>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</si>
  <si>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</si>
  <si>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</si>
  <si>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</si>
  <si>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</si>
  <si>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</si>
  <si>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</si>
  <si>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</si>
  <si>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</si>
  <si>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</si>
  <si>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</si>
  <si>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</si>
  <si>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</si>
  <si>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</si>
  <si>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</si>
  <si>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</si>
  <si>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</si>
  <si>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</si>
  <si>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</si>
  <si>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</si>
  <si>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</si>
  <si>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</si>
  <si>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</si>
  <si>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</si>
  <si>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</si>
  <si>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</si>
  <si>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</si>
  <si>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</si>
  <si>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</si>
  <si>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</si>
  <si>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</si>
  <si>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</si>
  <si>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</si>
  <si>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</si>
  <si>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</si>
  <si>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</si>
  <si>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</si>
  <si>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</si>
  <si>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</si>
  <si>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</si>
  <si>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</si>
  <si>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</si>
  <si>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</si>
  <si>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</si>
  <si>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</si>
  <si>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</si>
  <si>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</si>
  <si>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</si>
  <si>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</si>
  <si>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</si>
  <si>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</si>
  <si>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</si>
  <si>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</si>
  <si>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</si>
  <si>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</si>
  <si>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</si>
  <si>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</si>
  <si>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</si>
  <si>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</si>
  <si>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</si>
  <si>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</si>
  <si>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</si>
  <si>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</si>
  <si>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</si>
  <si>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</si>
  <si>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</si>
  <si>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</si>
  <si>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</si>
  <si>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</si>
  <si>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</si>
  <si>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</si>
  <si>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</si>
  <si>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</si>
  <si>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</si>
  <si>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</si>
  <si>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</si>
  <si>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</si>
  <si>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</si>
  <si>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</si>
  <si>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</si>
  <si>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</si>
  <si>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</si>
  <si>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</si>
  <si>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</si>
  <si>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</si>
  <si>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</si>
  <si>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</si>
  <si>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</si>
  <si>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</si>
  <si>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</si>
  <si>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</si>
  <si>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</si>
  <si>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</si>
  <si>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</si>
  <si>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</si>
  <si>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</si>
  <si>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</si>
  <si>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</si>
  <si>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</si>
  <si>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</si>
  <si>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</si>
  <si>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</si>
  <si>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</si>
  <si>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</si>
  <si>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</si>
  <si>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</si>
  <si>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</si>
  <si>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</si>
  <si>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</si>
  <si>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</si>
  <si>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</si>
  <si>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</si>
  <si>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</si>
  <si>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</si>
  <si>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</si>
  <si>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</si>
  <si>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</si>
  <si>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</si>
  <si>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</si>
  <si>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</si>
  <si>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</si>
  <si>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</si>
  <si>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</si>
  <si>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</si>
  <si>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</si>
  <si>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</si>
  <si>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</si>
  <si>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</si>
  <si>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</si>
  <si>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</si>
  <si>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</si>
  <si>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</si>
  <si>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</si>
  <si>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</si>
  <si>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</si>
  <si>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</si>
  <si>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</si>
  <si>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</si>
  <si>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</si>
  <si>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</si>
  <si>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</si>
  <si>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</si>
  <si>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</si>
  <si>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</si>
  <si>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</si>
  <si>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</si>
  <si>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</si>
  <si>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</si>
  <si>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</si>
  <si>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</si>
  <si>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</si>
  <si>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</si>
  <si>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</si>
  <si>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</si>
  <si>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</si>
  <si>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</si>
  <si>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</si>
  <si>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</si>
  <si>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</si>
  <si>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</si>
  <si>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</si>
  <si>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</si>
  <si>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</si>
  <si>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</si>
  <si>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</si>
  <si>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</si>
  <si>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</si>
  <si>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</si>
  <si>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</si>
  <si>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</si>
  <si>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</si>
  <si>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</si>
  <si>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</si>
  <si>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</si>
  <si>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</si>
  <si>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</si>
  <si>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</si>
  <si>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</si>
  <si>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</si>
  <si>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</si>
  <si>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</si>
  <si>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</si>
  <si>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</si>
  <si>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</si>
  <si>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</si>
  <si>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</si>
  <si>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</si>
  <si>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</si>
  <si>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</si>
  <si>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</si>
  <si>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</si>
  <si>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</si>
  <si>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</si>
  <si>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</si>
  <si>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</si>
  <si>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</si>
  <si>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</si>
  <si>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</si>
  <si>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</si>
  <si>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</si>
  <si>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</si>
  <si>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</si>
  <si>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</si>
  <si>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</si>
  <si>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</si>
  <si>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</si>
  <si>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</si>
  <si>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</si>
  <si>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</si>
  <si>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</si>
  <si>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</si>
  <si>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</si>
  <si>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</si>
  <si>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</si>
  <si>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</si>
  <si>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</si>
  <si>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</si>
  <si>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</si>
  <si>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</si>
  <si>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</si>
  <si>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</si>
  <si>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</si>
  <si>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</si>
  <si>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</si>
  <si>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</si>
  <si>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</si>
  <si>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</si>
  <si>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</si>
  <si>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</si>
  <si>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</si>
  <si>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</si>
  <si>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</si>
  <si>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</si>
  <si>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</si>
  <si>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</si>
  <si>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</si>
  <si>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</si>
  <si>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</si>
  <si>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</si>
  <si>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</si>
  <si>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</si>
  <si>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</si>
  <si>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</si>
  <si>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</si>
  <si>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</si>
  <si>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</si>
  <si>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</si>
  <si>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</si>
  <si>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</si>
  <si>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</si>
  <si>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</si>
  <si>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</si>
  <si>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</si>
  <si>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</si>
  <si>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</si>
  <si>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</si>
  <si>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</si>
  <si>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</si>
  <si>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</si>
  <si>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</si>
  <si>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</si>
  <si>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</si>
  <si>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</si>
  <si>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</si>
  <si>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</si>
  <si>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</si>
  <si>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</si>
  <si>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</si>
  <si>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</si>
  <si>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</si>
  <si>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</si>
  <si>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</si>
  <si>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</si>
  <si>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</si>
  <si>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</si>
  <si>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</si>
  <si>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</si>
  <si>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</si>
  <si>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</si>
  <si>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</si>
  <si>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</si>
  <si>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</si>
  <si>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</si>
  <si>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</si>
  <si>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</si>
  <si>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</si>
  <si>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</si>
  <si>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</si>
  <si>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</si>
  <si>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</si>
  <si>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</si>
  <si>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</si>
  <si>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</si>
  <si>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</si>
  <si>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</si>
  <si>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</si>
  <si>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</si>
  <si>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</si>
  <si>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</si>
  <si>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</si>
  <si>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</si>
  <si>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</si>
  <si>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</si>
  <si>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</si>
  <si>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</si>
  <si>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</si>
  <si>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</si>
  <si>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</si>
  <si>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</si>
  <si>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</si>
  <si>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</si>
  <si>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</si>
  <si>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</si>
  <si>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</si>
  <si>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</si>
  <si>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</si>
  <si>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</si>
  <si>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</si>
  <si>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</si>
  <si>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</si>
  <si>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</si>
  <si>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</si>
  <si>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</si>
  <si>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</si>
  <si>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</si>
  <si>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</si>
  <si>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</si>
  <si>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</si>
  <si>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</si>
  <si>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</si>
  <si>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</si>
  <si>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</si>
  <si>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</si>
  <si>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</si>
  <si>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</si>
  <si>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</si>
  <si>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</si>
  <si>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</si>
  <si>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</si>
  <si>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</si>
  <si>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</si>
  <si>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</si>
  <si>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</si>
  <si>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</si>
  <si>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</si>
  <si>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</si>
  <si>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</si>
  <si>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</si>
  <si>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</si>
  <si>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</si>
  <si>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</si>
  <si>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</si>
  <si>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</si>
  <si>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</si>
  <si>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</si>
  <si>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</si>
  <si>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</si>
  <si>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</si>
  <si>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</si>
  <si>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</si>
  <si>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</si>
  <si>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</si>
  <si>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</si>
  <si>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</si>
  <si>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</si>
  <si>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</si>
  <si>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</si>
  <si>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</si>
  <si>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</si>
  <si>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</si>
  <si>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</si>
  <si>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</si>
  <si>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</si>
  <si>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</si>
  <si>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</si>
  <si>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</si>
  <si>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</si>
  <si>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</si>
  <si>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</si>
  <si>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</si>
  <si>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</si>
  <si>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</si>
  <si>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</si>
  <si>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</si>
  <si>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</si>
  <si>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</si>
  <si>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</si>
  <si>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</si>
  <si>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</si>
  <si>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</si>
  <si>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</si>
  <si>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</si>
  <si>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</si>
  <si>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</si>
  <si>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</si>
  <si>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</si>
  <si>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</si>
  <si>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</si>
  <si>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</si>
  <si>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</si>
  <si>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</si>
  <si>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</si>
  <si>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</si>
  <si>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</si>
  <si>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</si>
  <si>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</si>
  <si>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</si>
  <si>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</si>
  <si>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</si>
  <si>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</si>
  <si>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</si>
  <si>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</si>
  <si>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</si>
  <si>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</si>
  <si>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</si>
  <si>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</si>
  <si>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</si>
  <si>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</si>
  <si>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</si>
  <si>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</si>
  <si>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</si>
  <si>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</si>
  <si>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</si>
  <si>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</si>
  <si>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</si>
  <si>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</si>
  <si>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</si>
  <si>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</si>
  <si>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</si>
  <si>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</si>
  <si>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</si>
  <si>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</si>
  <si>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</si>
  <si>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</si>
  <si>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</si>
  <si>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</si>
  <si>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</si>
  <si>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</si>
  <si>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</si>
  <si>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</si>
  <si>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</si>
  <si>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</si>
  <si>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</si>
  <si>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</si>
  <si>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</si>
  <si>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</si>
  <si>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</si>
  <si>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</si>
  <si>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</si>
  <si>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</si>
  <si>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</si>
  <si>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</si>
  <si>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</si>
  <si>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</si>
  <si>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</si>
  <si>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</si>
  <si>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</si>
  <si>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</si>
  <si>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</si>
  <si>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</si>
  <si>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</si>
  <si>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</si>
  <si>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</si>
  <si>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</si>
  <si>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</si>
  <si>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</si>
  <si>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</si>
  <si>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</si>
  <si>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</si>
  <si>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</si>
  <si>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</si>
  <si>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</si>
  <si>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</si>
  <si>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</si>
  <si>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</si>
  <si>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</si>
  <si>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</si>
  <si>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</si>
  <si>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</si>
  <si>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</si>
  <si>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</si>
  <si>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</si>
  <si>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</si>
  <si>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</si>
  <si>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</si>
  <si>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</si>
  <si>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</si>
  <si>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</si>
  <si>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</si>
  <si>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</si>
  <si>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</si>
  <si>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</si>
  <si>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</si>
  <si>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</si>
  <si>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</si>
  <si>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</si>
  <si>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</si>
  <si>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</si>
  <si>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</si>
  <si>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</si>
  <si>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</si>
  <si>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</si>
  <si>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</si>
  <si>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</si>
  <si>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</si>
  <si>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</si>
  <si>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</si>
  <si>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</si>
  <si>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</si>
  <si>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</si>
  <si>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</si>
  <si>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</si>
  <si>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</si>
  <si>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</si>
  <si>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</si>
  <si>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</si>
  <si>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</si>
  <si>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</si>
  <si>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</si>
  <si>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</si>
  <si>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</si>
  <si>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</si>
  <si>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</si>
  <si>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</si>
  <si>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</si>
  <si>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</si>
  <si>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</si>
  <si>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</si>
  <si>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</si>
  <si>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</si>
  <si>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</si>
  <si>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</si>
  <si>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</si>
  <si>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</si>
  <si>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</si>
  <si>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</si>
  <si>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</si>
  <si>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</si>
  <si>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</si>
  <si>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</si>
  <si>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</si>
  <si>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</si>
  <si>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</si>
  <si>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</si>
  <si>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</si>
  <si>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</si>
  <si>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</si>
  <si>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</si>
  <si>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</si>
  <si>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</si>
  <si>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</si>
  <si>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</si>
  <si>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</si>
  <si>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</si>
  <si>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</si>
  <si>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</si>
  <si>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</si>
  <si>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</si>
  <si>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</si>
  <si>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</si>
  <si>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</si>
  <si>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</si>
  <si>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</si>
  <si>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</si>
  <si>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</si>
  <si>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</si>
  <si>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</si>
  <si>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</si>
  <si>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</si>
  <si>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</si>
  <si>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</si>
  <si>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</si>
  <si>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</si>
  <si>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</si>
  <si>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</si>
  <si>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</si>
  <si>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</si>
  <si>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</si>
  <si>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</si>
  <si>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</si>
  <si>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</si>
  <si>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</si>
  <si>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</si>
  <si>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</si>
  <si>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</si>
  <si>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</si>
  <si>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</si>
  <si>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</si>
  <si>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</si>
  <si>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</si>
  <si>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</si>
  <si>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</si>
  <si>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</si>
  <si>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</si>
  <si>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</si>
  <si>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</si>
  <si>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</si>
  <si>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</si>
  <si>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</si>
  <si>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</si>
  <si>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</si>
  <si>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</si>
  <si>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</si>
  <si>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</si>
  <si>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</si>
  <si>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</si>
  <si>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</si>
  <si>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</si>
  <si>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</si>
  <si>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</si>
  <si>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</si>
  <si>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</si>
  <si>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</si>
  <si>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</si>
  <si>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</si>
  <si>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</si>
  <si>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</si>
  <si>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</si>
  <si>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</si>
  <si>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</si>
  <si>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</si>
  <si>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</si>
  <si>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</si>
  <si>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</si>
  <si>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</si>
  <si>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</si>
  <si>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</si>
  <si>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</si>
  <si>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</si>
  <si>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</si>
  <si>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</si>
  <si>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</si>
  <si>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</si>
  <si>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</si>
  <si>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</si>
  <si>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</si>
  <si>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</si>
  <si>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</si>
  <si>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</si>
  <si>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</si>
  <si>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</si>
  <si>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</si>
  <si>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</si>
  <si>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</si>
  <si>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</si>
  <si>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</si>
  <si>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</si>
  <si>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</si>
  <si>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</si>
  <si>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</si>
  <si>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</si>
  <si>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</si>
  <si>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</si>
  <si>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</si>
  <si>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</si>
  <si>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</si>
  <si>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</si>
  <si>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</si>
  <si>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</si>
  <si>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</si>
  <si>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</si>
  <si>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</si>
  <si>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</si>
  <si>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</si>
  <si>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</si>
  <si>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</si>
  <si>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</si>
  <si>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</si>
  <si>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</si>
  <si>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</si>
  <si>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</si>
  <si>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</si>
  <si>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</si>
  <si>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</si>
  <si>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</si>
  <si>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</si>
  <si>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</si>
  <si>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</si>
  <si>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</si>
  <si>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</si>
  <si>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</si>
  <si>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</si>
  <si>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</si>
  <si>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</si>
  <si>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</si>
  <si>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</si>
  <si>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</si>
  <si>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</si>
  <si>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</si>
  <si>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</si>
  <si>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</si>
  <si>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</si>
  <si>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</si>
  <si>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</si>
  <si>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</si>
  <si>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</si>
  <si>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</si>
  <si>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</si>
  <si>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</si>
  <si>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</si>
  <si>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</si>
  <si>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</si>
  <si>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</si>
  <si>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</si>
  <si>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</si>
  <si>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</si>
  <si>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</si>
  <si>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</si>
  <si>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</si>
  <si>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</si>
  <si>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</si>
  <si>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</si>
  <si>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</si>
  <si>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</si>
  <si>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</si>
  <si>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</si>
  <si>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</si>
  <si>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</si>
  <si>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</si>
  <si>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</si>
  <si>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</si>
  <si>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</si>
  <si>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</si>
  <si>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</si>
  <si>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</si>
  <si>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</si>
  <si>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</si>
  <si>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</si>
  <si>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</si>
  <si>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</si>
  <si>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</si>
  <si>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</si>
  <si>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</si>
  <si>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</si>
  <si>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</si>
  <si>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</si>
  <si>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</si>
  <si>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</si>
  <si>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</si>
  <si>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</si>
  <si>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</si>
  <si>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</si>
  <si>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</si>
  <si>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</si>
  <si>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</si>
  <si>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</si>
  <si>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</si>
  <si>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</si>
  <si>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</si>
  <si>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</si>
  <si>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</si>
  <si>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</si>
  <si>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</si>
  <si>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</si>
  <si>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</si>
  <si>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</si>
  <si>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</si>
  <si>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</si>
  <si>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</si>
  <si>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</si>
  <si>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</si>
  <si>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</si>
  <si>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</si>
  <si>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</si>
  <si>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</si>
  <si>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</si>
  <si>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</si>
  <si>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</si>
  <si>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</si>
  <si>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</si>
  <si>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</si>
  <si>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</si>
  <si>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</si>
  <si>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</si>
  <si>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</si>
  <si>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</si>
  <si>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</si>
  <si>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</si>
  <si>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</si>
  <si>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</si>
  <si>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</si>
  <si>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</si>
  <si>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</si>
  <si>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</si>
  <si>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</si>
  <si>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</si>
  <si>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</si>
  <si>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</si>
  <si>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</si>
  <si>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</si>
  <si>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</si>
  <si>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</si>
  <si>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</si>
  <si>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</si>
  <si>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</si>
  <si>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</si>
  <si>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</si>
  <si>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</si>
  <si>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</si>
  <si>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</si>
  <si>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</si>
  <si>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</si>
  <si>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</si>
  <si>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</si>
  <si>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</si>
  <si>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</si>
  <si>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</si>
  <si>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</si>
  <si>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</si>
  <si>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</si>
  <si>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</si>
  <si>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</si>
  <si>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</si>
  <si>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</si>
  <si>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</si>
  <si>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</si>
  <si>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</si>
  <si>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</si>
  <si>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</si>
  <si>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</si>
  <si>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</si>
  <si>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</si>
  <si>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</si>
  <si>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</si>
  <si>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</si>
  <si>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</si>
  <si>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</si>
  <si>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</si>
  <si>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</si>
  <si>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</si>
  <si>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</si>
  <si>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</si>
  <si>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</si>
  <si>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</si>
  <si>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</si>
  <si>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</si>
  <si>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</si>
  <si>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</si>
  <si>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</si>
  <si>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</si>
  <si>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</si>
  <si>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</si>
  <si>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</si>
  <si>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</si>
  <si>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</si>
  <si>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</si>
  <si>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</si>
  <si>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</si>
  <si>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</si>
  <si>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</si>
  <si>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</si>
  <si>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</si>
  <si>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</si>
  <si>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</si>
  <si>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</si>
  <si>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</si>
  <si>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</si>
  <si>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</si>
  <si>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</si>
  <si>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</si>
  <si>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</si>
  <si>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</si>
  <si>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</si>
  <si>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</si>
  <si>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</si>
  <si>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</si>
  <si>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</si>
  <si>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</si>
  <si>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</si>
  <si>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</si>
  <si>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</si>
  <si>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</si>
  <si>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</si>
  <si>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</si>
  <si>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</si>
  <si>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</si>
  <si>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</si>
  <si>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</si>
  <si>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</si>
  <si>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</si>
  <si>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</si>
  <si>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</si>
  <si>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</si>
  <si>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</si>
  <si>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</si>
  <si>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</si>
  <si>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</si>
  <si>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</si>
  <si>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</si>
  <si>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</si>
  <si>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</si>
  <si>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</si>
  <si>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</si>
  <si>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</si>
  <si>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</si>
  <si>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</si>
  <si>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</si>
  <si>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</si>
  <si>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</si>
  <si>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</si>
  <si>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</si>
  <si>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</si>
  <si>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</si>
  <si>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</si>
  <si>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</si>
  <si>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</si>
  <si>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</si>
  <si>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</si>
  <si>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</si>
  <si>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</si>
  <si>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</si>
  <si>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</si>
  <si>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</si>
  <si>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</si>
  <si>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</si>
  <si>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</si>
  <si>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</si>
  <si>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</si>
  <si>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</si>
  <si>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</si>
  <si>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</si>
  <si>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</si>
  <si>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</si>
  <si>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</si>
  <si>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</si>
  <si>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</si>
  <si>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</si>
  <si>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</si>
  <si>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</si>
  <si>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</si>
  <si>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</si>
  <si>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</si>
  <si>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</si>
  <si>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</si>
  <si>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</si>
  <si>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</si>
  <si>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</si>
  <si>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</si>
  <si>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</si>
  <si>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</si>
  <si>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</si>
  <si>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</si>
  <si>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</si>
  <si>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</si>
  <si>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</si>
  <si>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</si>
  <si>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</si>
  <si>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</si>
  <si>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</si>
  <si>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</si>
  <si>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</si>
  <si>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</si>
  <si>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</si>
  <si>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</si>
  <si>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</si>
  <si>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</si>
  <si>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</si>
  <si>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</si>
  <si>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</si>
  <si>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</si>
  <si>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</si>
  <si>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</si>
  <si>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</si>
  <si>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</si>
  <si>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</si>
  <si>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</si>
  <si>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</si>
  <si>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</si>
  <si>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</si>
  <si>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</si>
  <si>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</si>
  <si>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</si>
  <si>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</si>
  <si>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</si>
  <si>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</si>
  <si>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</si>
  <si>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</si>
  <si>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</si>
  <si>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</si>
  <si>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</si>
  <si>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</si>
  <si>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</si>
  <si>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</si>
  <si>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</si>
  <si>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</si>
  <si>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</si>
  <si>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</si>
  <si>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</si>
  <si>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</si>
  <si>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</si>
  <si>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</si>
  <si>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</si>
  <si>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</si>
  <si>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</si>
  <si>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</si>
  <si>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</si>
  <si>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</si>
  <si>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</si>
  <si>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</si>
  <si>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</si>
  <si>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</si>
  <si>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</si>
  <si>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</si>
  <si>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</si>
  <si>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</si>
  <si>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</si>
  <si>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</si>
  <si>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</si>
  <si>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</si>
  <si>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</si>
  <si>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</si>
  <si>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</si>
  <si>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</si>
  <si>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</si>
  <si>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</si>
  <si>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</si>
  <si>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</si>
  <si>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</si>
  <si>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</si>
  <si>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</si>
  <si>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</si>
  <si>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</si>
  <si>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</si>
  <si>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</si>
  <si>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</si>
  <si>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</si>
  <si>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</si>
  <si>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</si>
  <si>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</si>
  <si>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</si>
  <si>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</si>
  <si>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</si>
  <si>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</si>
  <si>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</si>
  <si>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</si>
  <si>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</si>
  <si>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</si>
  <si>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</si>
  <si>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</si>
  <si>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</si>
  <si>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</si>
  <si>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</si>
  <si>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</si>
  <si>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</si>
  <si>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</si>
  <si>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</si>
  <si>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</si>
  <si>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</si>
  <si>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</si>
  <si>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</si>
  <si>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</si>
  <si>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</si>
  <si>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</si>
  <si>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</si>
  <si>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</si>
  <si>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</si>
  <si>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</si>
  <si>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</si>
  <si>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</si>
  <si>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</si>
  <si>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</si>
  <si>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</si>
  <si>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</si>
  <si>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</si>
  <si>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</si>
  <si>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</si>
  <si>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</si>
  <si>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</si>
  <si>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</si>
  <si>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</si>
  <si>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</si>
  <si>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</si>
  <si>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</si>
  <si>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</si>
  <si>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</si>
  <si>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</si>
  <si>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</si>
  <si>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</si>
  <si>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</si>
  <si>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</si>
  <si>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</si>
  <si>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</si>
  <si>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</si>
  <si>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</si>
  <si>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</si>
  <si>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</si>
  <si>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</si>
  <si>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</si>
  <si>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</si>
  <si>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</si>
  <si>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</si>
  <si>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</si>
  <si>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</si>
  <si>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</si>
  <si>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</si>
  <si>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</si>
  <si>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</si>
  <si>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</si>
  <si>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</si>
  <si>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</si>
  <si>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</si>
  <si>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</si>
  <si>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</si>
  <si>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</si>
  <si>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</si>
  <si>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</si>
  <si>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</si>
  <si>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</si>
  <si>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</si>
  <si>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</si>
  <si>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</si>
  <si>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</si>
  <si>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</si>
  <si>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</si>
  <si>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</si>
  <si>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</si>
  <si>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</si>
  <si>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</si>
  <si>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</si>
  <si>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</si>
  <si>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</si>
  <si>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</si>
  <si>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</si>
  <si>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</si>
  <si>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</si>
  <si>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</si>
  <si>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</si>
  <si>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</si>
  <si>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</si>
  <si>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</si>
  <si>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</si>
  <si>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</si>
  <si>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</si>
  <si>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</si>
  <si>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</si>
  <si>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</si>
  <si>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</si>
  <si>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</si>
  <si>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</si>
  <si>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</si>
  <si>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</si>
  <si>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</si>
  <si>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</si>
  <si>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</si>
  <si>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</si>
  <si>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</si>
  <si>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</si>
  <si>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</si>
  <si>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</si>
  <si>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</si>
  <si>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</si>
  <si>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</si>
  <si>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</si>
  <si>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</si>
  <si>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</si>
  <si>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</si>
  <si>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</si>
  <si>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</si>
  <si>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</si>
  <si>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</si>
  <si>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</si>
  <si>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</si>
  <si>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</si>
  <si>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</si>
  <si>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</si>
  <si>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</si>
  <si>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</si>
  <si>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</si>
  <si>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</si>
  <si>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</si>
  <si>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</si>
  <si>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</si>
  <si>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</si>
  <si>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</si>
  <si>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</si>
  <si>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</si>
  <si>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</si>
  <si>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</si>
  <si>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</si>
  <si>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</si>
  <si>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</si>
  <si>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</si>
  <si>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</si>
  <si>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</si>
  <si>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</si>
  <si>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</si>
  <si>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</si>
  <si>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</si>
  <si>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</si>
  <si>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</si>
  <si>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</si>
  <si>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</si>
  <si>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</si>
  <si>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</si>
  <si>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</si>
  <si>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</si>
  <si>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</si>
  <si>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</si>
  <si>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</si>
  <si>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</si>
  <si>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</si>
  <si>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</si>
  <si>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</si>
  <si>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</si>
  <si>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</si>
  <si>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</si>
  <si>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</si>
  <si>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</si>
  <si>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</si>
  <si>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</si>
  <si>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</si>
  <si>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</si>
  <si>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</si>
  <si>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</si>
  <si>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</si>
  <si>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</si>
  <si>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</si>
  <si>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</si>
  <si>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</si>
  <si>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</si>
  <si>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</si>
  <si>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</si>
  <si>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</si>
  <si>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</si>
  <si>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</si>
  <si>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</si>
  <si>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</si>
  <si>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</si>
  <si>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</si>
  <si>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</si>
  <si>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</si>
  <si>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</si>
  <si>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</si>
  <si>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</si>
  <si>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</si>
  <si>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</si>
  <si>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</si>
  <si>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</si>
  <si>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</si>
  <si>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</si>
  <si>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</si>
  <si>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</si>
  <si>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</si>
  <si>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</si>
  <si>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</si>
  <si>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</si>
  <si>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</si>
  <si>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</si>
  <si>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</si>
  <si>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</si>
  <si>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</si>
  <si>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</si>
  <si>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</si>
  <si>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</si>
  <si>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</si>
  <si>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</si>
  <si>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</si>
  <si>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</si>
  <si>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</si>
  <si>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</si>
  <si>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</si>
  <si>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</si>
  <si>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</si>
  <si>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</si>
  <si>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</si>
  <si>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</si>
  <si>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</si>
  <si>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</si>
  <si>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</si>
  <si>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</si>
  <si>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</si>
  <si>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</si>
  <si>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</si>
  <si>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</si>
  <si>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</si>
  <si>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</si>
  <si>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</si>
  <si>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</si>
  <si>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</si>
  <si>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</si>
  <si>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</si>
  <si>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</si>
  <si>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</si>
  <si>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</si>
  <si>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</si>
  <si>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</si>
  <si>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</si>
  <si>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</si>
  <si>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</si>
  <si>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</si>
  <si>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</si>
  <si>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</si>
  <si>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</si>
  <si>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</si>
  <si>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</si>
  <si>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</si>
  <si>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</si>
  <si>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</si>
  <si>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</si>
  <si>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</si>
  <si>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</si>
  <si>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</si>
  <si>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</si>
  <si>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</si>
  <si>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</si>
  <si>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</si>
  <si>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</si>
  <si>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</si>
  <si>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</si>
  <si>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</si>
  <si>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</si>
  <si>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</si>
  <si>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</si>
  <si>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</si>
  <si>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</si>
  <si>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</si>
  <si>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</si>
  <si>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</si>
  <si>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</si>
  <si>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</si>
  <si>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</si>
  <si>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</si>
  <si>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</si>
  <si>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</si>
  <si>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</si>
  <si>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</si>
  <si>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</si>
  <si>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</si>
  <si>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</si>
  <si>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</si>
  <si>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</si>
  <si>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</si>
  <si>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</si>
  <si>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</si>
  <si>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</si>
  <si>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</si>
  <si>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</si>
  <si>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</si>
  <si>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</si>
  <si>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</si>
  <si>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</si>
  <si>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</si>
  <si>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</si>
  <si>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</si>
  <si>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</si>
  <si>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</si>
  <si>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</si>
  <si>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</si>
  <si>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</si>
  <si>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</si>
  <si>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</si>
  <si>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</si>
  <si>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</si>
  <si>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</si>
  <si>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</si>
  <si>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</si>
  <si>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</si>
  <si>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</si>
  <si>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</si>
  <si>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</si>
  <si>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</si>
  <si>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</si>
  <si>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</si>
  <si>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</si>
  <si>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</si>
  <si>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</si>
  <si>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</si>
  <si>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</si>
  <si>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</si>
  <si>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</si>
  <si>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</si>
  <si>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</si>
  <si>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</si>
  <si>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</si>
  <si>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</si>
  <si>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</si>
  <si>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</si>
  <si>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</si>
  <si>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</si>
  <si>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</si>
  <si>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</si>
  <si>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</si>
  <si>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</si>
  <si>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</si>
  <si>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</si>
  <si>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</si>
  <si>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</si>
  <si>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</si>
  <si>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</si>
  <si>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</si>
  <si>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</si>
  <si>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</si>
  <si>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</si>
  <si>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</si>
  <si>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</si>
  <si>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</si>
  <si>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</si>
  <si>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</si>
  <si>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</si>
  <si>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</si>
  <si>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</si>
  <si>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</si>
  <si>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</si>
  <si>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</si>
  <si>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</si>
  <si>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</si>
  <si>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</si>
  <si>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</si>
  <si>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</si>
  <si>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</si>
  <si>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</si>
  <si>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</si>
  <si>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</si>
  <si>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</si>
  <si>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</si>
  <si>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</si>
  <si>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</si>
  <si>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</si>
  <si>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</si>
  <si>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</si>
  <si>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</si>
  <si>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</si>
  <si>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</si>
  <si>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</si>
  <si>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</si>
  <si>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</si>
  <si>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</si>
  <si>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</si>
  <si>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</si>
  <si>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</si>
  <si>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</si>
  <si>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</si>
  <si>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</si>
  <si>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</si>
  <si>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</si>
  <si>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</si>
  <si>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</si>
  <si>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</si>
  <si>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</si>
  <si>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</si>
  <si>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</si>
  <si>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</si>
  <si>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</si>
  <si>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</si>
  <si>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</si>
  <si>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</si>
  <si>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</si>
  <si>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</si>
  <si>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</si>
  <si>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</si>
  <si>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</si>
  <si>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</si>
  <si>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</si>
  <si>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</si>
  <si>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</si>
  <si>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</si>
  <si>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</si>
  <si>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</si>
  <si>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</si>
  <si>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</si>
  <si>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</si>
  <si>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</si>
  <si>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</si>
  <si>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</si>
  <si>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</si>
  <si>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</si>
  <si>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</si>
  <si>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</si>
  <si>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</si>
  <si>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</si>
  <si>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</si>
  <si>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</si>
  <si>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</si>
  <si>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</si>
  <si>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</si>
  <si>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</si>
  <si>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</si>
  <si>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</si>
  <si>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</si>
  <si>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</si>
  <si>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</si>
  <si>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</si>
  <si>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</si>
  <si>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</si>
  <si>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</si>
  <si>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</si>
  <si>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</si>
  <si>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</si>
  <si>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</si>
  <si>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</si>
  <si>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</si>
  <si>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</si>
  <si>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</si>
  <si>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</si>
  <si>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</si>
  <si>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</si>
  <si>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</si>
  <si>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</si>
  <si>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</si>
  <si>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</si>
  <si>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</si>
  <si>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</si>
  <si>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</si>
  <si>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</si>
  <si>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</si>
  <si>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</si>
  <si>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</si>
  <si>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</si>
  <si>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</si>
  <si>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</si>
  <si>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</si>
  <si>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</si>
  <si>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</si>
  <si>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</si>
  <si>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</si>
  <si>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</si>
  <si>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</si>
  <si>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</si>
  <si>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</si>
  <si>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</si>
  <si>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</si>
  <si>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</si>
  <si>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</si>
  <si>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</si>
  <si>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</si>
  <si>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</si>
  <si>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</si>
  <si>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</si>
  <si>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</si>
  <si>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</si>
  <si>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</si>
  <si>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</si>
  <si>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</si>
  <si>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</si>
  <si>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</si>
  <si>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</si>
  <si>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</si>
  <si>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</si>
  <si>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</si>
  <si>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</si>
  <si>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</si>
  <si>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</si>
  <si>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</si>
  <si>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</si>
  <si>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</si>
  <si>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</si>
  <si>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</si>
  <si>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</si>
  <si>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</si>
  <si>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</si>
  <si>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</si>
  <si>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</si>
  <si>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</si>
  <si>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</si>
  <si>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</si>
  <si>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</si>
  <si>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</si>
  <si>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</si>
  <si>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</si>
  <si>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</si>
  <si>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</si>
  <si>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</si>
  <si>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</si>
  <si>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</si>
  <si>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</si>
  <si>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</si>
  <si>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</si>
  <si>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</si>
  <si>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</si>
  <si>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</si>
  <si>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</si>
  <si>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</si>
  <si>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</si>
  <si>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</si>
  <si>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</si>
  <si>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</si>
  <si>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</si>
  <si>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</si>
  <si>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</si>
  <si>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</si>
  <si>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</si>
  <si>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</si>
  <si>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</si>
  <si>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</si>
  <si>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</si>
  <si>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</si>
  <si>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</si>
  <si>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</si>
  <si>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</si>
  <si>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</si>
  <si>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</si>
  <si>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</si>
  <si>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</si>
  <si>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</si>
  <si>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</si>
  <si>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</si>
  <si>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</si>
  <si>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</si>
  <si>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</si>
  <si>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</si>
  <si>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</si>
  <si>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</si>
  <si>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</si>
  <si>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</si>
  <si>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</si>
  <si>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</si>
  <si>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</si>
  <si>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</si>
  <si>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</si>
  <si>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</si>
  <si>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</si>
  <si>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</si>
  <si>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</si>
  <si>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</si>
  <si>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</si>
  <si>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</si>
  <si>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</si>
  <si>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</si>
  <si>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</si>
  <si>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</si>
  <si>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</si>
  <si>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</si>
  <si>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</si>
  <si>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</si>
  <si>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</si>
  <si>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</si>
  <si>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</si>
  <si>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</si>
  <si>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</si>
  <si>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</si>
  <si>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</si>
  <si>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</si>
  <si>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</si>
  <si>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</si>
  <si>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</si>
  <si>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</si>
  <si>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</si>
  <si>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</si>
  <si>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</si>
  <si>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</si>
  <si>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</si>
  <si>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</si>
  <si>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</si>
  <si>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</si>
  <si>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</si>
  <si>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</si>
  <si>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</si>
  <si>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</si>
  <si>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</si>
  <si>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</si>
  <si>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</si>
  <si>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</si>
  <si>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</si>
  <si>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</si>
  <si>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</si>
  <si>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</si>
  <si>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</si>
  <si>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</si>
  <si>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</si>
  <si>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</si>
  <si>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</si>
  <si>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</si>
  <si>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</si>
  <si>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</si>
  <si>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</si>
  <si>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</si>
  <si>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</si>
  <si>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</si>
  <si>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</si>
  <si>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</si>
  <si>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</si>
  <si>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</si>
  <si>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</si>
  <si>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</si>
  <si>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</si>
  <si>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</si>
  <si>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</si>
  <si>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</si>
  <si>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</si>
  <si>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</si>
  <si>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</si>
  <si>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</si>
  <si>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</si>
  <si>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</si>
  <si>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</si>
  <si>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</si>
  <si>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</si>
  <si>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</si>
  <si>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</si>
  <si>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</si>
  <si>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</si>
  <si>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</si>
  <si>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</si>
  <si>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</si>
  <si>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</si>
  <si>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</si>
  <si>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</si>
  <si>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</si>
  <si>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</si>
  <si>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</si>
  <si>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</si>
  <si>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</si>
  <si>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</si>
  <si>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</si>
  <si>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</si>
  <si>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</si>
  <si>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</si>
  <si>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</si>
  <si>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</si>
  <si>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</si>
  <si>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</si>
  <si>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</si>
  <si>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</si>
  <si>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</si>
  <si>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</si>
  <si>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</si>
  <si>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</si>
  <si>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</si>
  <si>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</si>
  <si>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</si>
  <si>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</si>
  <si>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</si>
  <si>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</si>
  <si>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</si>
  <si>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</si>
  <si>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</si>
  <si>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</si>
  <si>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</si>
  <si>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</si>
  <si>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</si>
  <si>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</si>
  <si>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</si>
  <si>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</si>
  <si>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</si>
  <si>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</si>
  <si>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</si>
  <si>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</si>
  <si>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</si>
  <si>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</si>
  <si>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</si>
  <si>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</si>
  <si>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</si>
  <si>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</si>
  <si>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</si>
  <si>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</si>
  <si>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</si>
  <si>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</si>
  <si>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</si>
  <si>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</si>
  <si>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</si>
  <si>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</si>
  <si>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</si>
  <si>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</si>
  <si>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</si>
  <si>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</si>
  <si>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</si>
  <si>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</si>
  <si>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</si>
  <si>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</si>
  <si>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</si>
  <si>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</si>
  <si>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</si>
  <si>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</si>
  <si>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</si>
  <si>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</si>
  <si>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</si>
  <si>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</si>
  <si>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</si>
  <si>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</si>
  <si>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</si>
  <si>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</si>
  <si>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</si>
  <si>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</si>
  <si>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</si>
  <si>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</si>
  <si>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</si>
  <si>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</si>
  <si>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</si>
  <si>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</si>
  <si>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</si>
  <si>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</si>
  <si>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</si>
  <si>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</si>
  <si>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</si>
  <si>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</si>
  <si>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</si>
  <si>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</si>
  <si>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</si>
  <si>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</si>
  <si>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</si>
  <si>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</si>
  <si>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</si>
  <si>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</si>
  <si>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</si>
  <si>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</si>
  <si>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</si>
  <si>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</si>
  <si>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</si>
  <si>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</si>
  <si>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</si>
  <si>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</si>
  <si>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</si>
  <si>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</si>
  <si>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</si>
  <si>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</si>
  <si>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</si>
  <si>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</si>
  <si>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</si>
  <si>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</si>
  <si>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</si>
  <si>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</si>
  <si>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</si>
  <si>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</si>
  <si>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</si>
  <si>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</si>
  <si>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</si>
  <si>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</si>
  <si>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</si>
  <si>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</si>
  <si>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</si>
  <si>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</si>
  <si>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</si>
  <si>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</si>
  <si>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</si>
  <si>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</si>
  <si>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</si>
  <si>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</si>
  <si>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</si>
  <si>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</si>
  <si>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</si>
  <si>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</si>
  <si>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</si>
  <si>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</si>
  <si>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</si>
  <si>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</si>
  <si>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</si>
  <si>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</si>
  <si>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</si>
  <si>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</si>
  <si>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</si>
  <si>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</si>
  <si>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</si>
  <si>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</si>
  <si>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</si>
  <si>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</si>
  <si>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</si>
  <si>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</si>
  <si>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</si>
  <si>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</si>
  <si>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</si>
  <si>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</si>
  <si>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</si>
  <si>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</si>
  <si>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</si>
  <si>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</si>
  <si>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</si>
  <si>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</si>
  <si>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</si>
  <si>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</si>
  <si>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</si>
  <si>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</si>
  <si>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</si>
  <si>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</si>
  <si>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</si>
  <si>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</si>
  <si>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</si>
  <si>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</si>
  <si>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</si>
  <si>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</si>
  <si>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</si>
  <si>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</si>
  <si>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</si>
  <si>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</si>
  <si>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</si>
  <si>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</si>
  <si>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</si>
  <si>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</si>
  <si>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</si>
  <si>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</si>
  <si>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</si>
  <si>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</si>
  <si>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</si>
  <si>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</si>
  <si>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</si>
  <si>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</si>
  <si>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</si>
  <si>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</si>
  <si>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</si>
  <si>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</si>
  <si>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</si>
  <si>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</si>
  <si>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</si>
  <si>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</si>
  <si>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</si>
  <si>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</si>
  <si>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</si>
  <si>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</si>
  <si>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</si>
  <si>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</si>
  <si>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</si>
  <si>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</si>
  <si>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</si>
  <si>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</si>
  <si>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</si>
  <si>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</si>
  <si>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</si>
  <si>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</si>
  <si>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</si>
  <si>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</si>
  <si>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</si>
  <si>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</si>
  <si>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</si>
  <si>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</si>
  <si>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</si>
  <si>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</si>
  <si>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</si>
  <si>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</si>
  <si>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</si>
  <si>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</si>
  <si>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</si>
  <si>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</si>
  <si>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</si>
  <si>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</si>
  <si>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</si>
  <si>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</si>
  <si>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</si>
  <si>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</si>
  <si>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</si>
  <si>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</si>
  <si>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</si>
  <si>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</si>
  <si>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</si>
  <si>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</si>
  <si>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</si>
  <si>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</si>
  <si>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</si>
  <si>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</si>
  <si>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</si>
  <si>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</si>
  <si>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</si>
  <si>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</si>
  <si>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</si>
  <si>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</si>
  <si>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</si>
  <si>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</si>
  <si>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</si>
  <si>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</si>
  <si>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</si>
  <si>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</si>
  <si>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</si>
  <si>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</si>
  <si>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</si>
  <si>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</si>
  <si>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</si>
  <si>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</si>
  <si>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</si>
  <si>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</si>
  <si>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</si>
  <si>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</si>
  <si>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</si>
  <si>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</si>
  <si>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</si>
  <si>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</si>
  <si>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</si>
  <si>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</si>
  <si>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</si>
  <si>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</si>
  <si>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</si>
  <si>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</si>
  <si>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</si>
  <si>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</si>
  <si>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</si>
  <si>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</si>
  <si>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</si>
  <si>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</si>
  <si>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</si>
  <si>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</si>
  <si>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</si>
  <si>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</si>
  <si>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</si>
  <si>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</si>
  <si>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</si>
  <si>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</si>
  <si>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</si>
  <si>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</si>
  <si>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</si>
  <si>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</si>
  <si>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</si>
  <si>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</si>
  <si>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</si>
  <si>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</si>
  <si>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</si>
  <si>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</si>
  <si>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</si>
  <si>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</si>
  <si>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</si>
  <si>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</si>
  <si>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</si>
  <si>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</si>
  <si>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</si>
  <si>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</si>
  <si>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</si>
  <si>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</si>
  <si>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</si>
  <si>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</si>
  <si>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</si>
  <si>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</si>
  <si>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</si>
  <si>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</si>
  <si>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</si>
  <si>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</si>
  <si>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</si>
  <si>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</si>
  <si>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</si>
  <si>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</si>
  <si>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</si>
  <si>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</si>
  <si>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</si>
  <si>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</si>
  <si>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</si>
  <si>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</si>
  <si>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</si>
  <si>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</si>
  <si>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</si>
  <si>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</si>
  <si>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</si>
  <si>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</si>
  <si>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</si>
  <si>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</si>
  <si>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</si>
  <si>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</si>
  <si>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</si>
  <si>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</si>
  <si>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</si>
  <si>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</si>
  <si>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</si>
  <si>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</si>
  <si>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</si>
  <si>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</si>
  <si>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</si>
  <si>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</si>
  <si>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</si>
  <si>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</si>
  <si>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</si>
  <si>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</si>
  <si>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</si>
  <si>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</si>
  <si>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</si>
  <si>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</si>
  <si>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</si>
  <si>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</si>
  <si>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</si>
  <si>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</si>
  <si>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</si>
  <si>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</si>
  <si>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</si>
  <si>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</si>
  <si>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</si>
  <si>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</si>
  <si>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</si>
  <si>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</si>
  <si>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</si>
  <si>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</si>
  <si>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</si>
  <si>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</si>
  <si>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</si>
  <si>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</si>
  <si>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</si>
  <si>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</si>
  <si>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</si>
  <si>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</si>
  <si>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</si>
  <si>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</si>
  <si>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</si>
  <si>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</si>
  <si>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</si>
  <si>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</si>
  <si>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</si>
  <si>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</si>
  <si>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</si>
  <si>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</si>
  <si>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</si>
  <si>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</si>
  <si>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</si>
  <si>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</si>
  <si>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</si>
  <si>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</si>
  <si>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</si>
  <si>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</si>
  <si>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</si>
  <si>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</si>
  <si>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</si>
  <si>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</si>
  <si>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</si>
  <si>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</si>
  <si>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</si>
  <si>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</si>
  <si>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</si>
  <si>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</si>
  <si>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</si>
  <si>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</si>
  <si>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</si>
  <si>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</si>
  <si>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</si>
  <si>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</si>
  <si>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</si>
  <si>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</si>
  <si>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</si>
  <si>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</si>
  <si>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</si>
  <si>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</si>
  <si>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</si>
  <si>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</si>
  <si>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</si>
  <si>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</si>
  <si>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</si>
  <si>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</si>
  <si>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</si>
  <si>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</si>
  <si>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</si>
  <si>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</si>
  <si>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</si>
  <si>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</si>
  <si>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</si>
  <si>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</si>
  <si>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</si>
  <si>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</si>
  <si>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</si>
  <si>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</si>
  <si>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</si>
  <si>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</si>
  <si>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</si>
  <si>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</si>
  <si>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</si>
  <si>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</si>
  <si>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</si>
  <si>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</si>
  <si>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</si>
  <si>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</si>
  <si>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</si>
  <si>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</si>
  <si>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</si>
  <si>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</si>
  <si>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</si>
  <si>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</si>
  <si>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</si>
  <si>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</si>
  <si>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</si>
  <si>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</si>
  <si>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</si>
  <si>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</si>
  <si>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</si>
  <si>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</si>
  <si>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</si>
  <si>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</si>
  <si>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</si>
  <si>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</si>
  <si>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</si>
  <si>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</si>
  <si>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</si>
  <si>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</si>
  <si>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</si>
  <si>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</si>
  <si>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</si>
  <si>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</si>
  <si>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</si>
  <si>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</si>
  <si>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</si>
  <si>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</si>
  <si>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</si>
  <si>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</si>
  <si>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</si>
  <si>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</si>
  <si>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</si>
  <si>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</si>
  <si>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</si>
  <si>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</si>
  <si>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</si>
  <si>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</si>
  <si>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</si>
  <si>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</si>
  <si>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</si>
  <si>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</si>
  <si>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</si>
  <si>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</si>
  <si>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</si>
  <si>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</si>
  <si>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</si>
  <si>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</si>
  <si>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</si>
  <si>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</si>
  <si>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</si>
  <si>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</si>
  <si>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</si>
  <si>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</si>
  <si>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</si>
  <si>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</si>
  <si>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</si>
  <si>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</si>
  <si>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</si>
  <si>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</si>
  <si>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</si>
  <si>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</si>
  <si>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</si>
  <si>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</si>
  <si>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</si>
  <si>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</si>
  <si>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</si>
  <si>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</si>
  <si>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</si>
  <si>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</si>
  <si>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</si>
  <si>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</si>
  <si>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</si>
  <si>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</si>
  <si>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</si>
  <si>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</si>
  <si>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</si>
  <si>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</si>
  <si>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</si>
  <si>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</si>
  <si>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</si>
  <si>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</si>
  <si>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</si>
  <si>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</si>
  <si>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</si>
  <si>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</si>
  <si>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</si>
  <si>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</si>
  <si>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</si>
  <si>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</si>
  <si>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</si>
  <si>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</si>
  <si>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</si>
  <si>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</si>
  <si>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</si>
  <si>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</si>
  <si>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</si>
  <si>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</si>
  <si>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</si>
  <si>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</si>
  <si>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</si>
  <si>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</si>
  <si>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</si>
  <si>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</si>
  <si>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</si>
  <si>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</si>
  <si>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</si>
  <si>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</si>
  <si>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</si>
  <si>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</si>
  <si>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</si>
  <si>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</si>
  <si>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</si>
  <si>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</si>
  <si>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</si>
  <si>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</si>
  <si>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</si>
  <si>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</si>
  <si>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</si>
  <si>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</si>
  <si>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</si>
  <si>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</si>
  <si>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</si>
  <si>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</si>
  <si>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</si>
  <si>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</si>
  <si>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</si>
  <si>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</si>
  <si>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</si>
  <si>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</si>
  <si>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</si>
  <si>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</si>
  <si>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</si>
  <si>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</si>
  <si>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</si>
  <si>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</si>
  <si>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</si>
  <si>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</si>
  <si>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</si>
  <si>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</si>
  <si>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</si>
  <si>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</si>
  <si>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</si>
  <si>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</si>
  <si>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</si>
  <si>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</si>
  <si>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</si>
  <si>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</si>
  <si>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</si>
  <si>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</si>
  <si>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</si>
  <si>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</si>
  <si>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</si>
  <si>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</si>
  <si>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</si>
  <si>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</si>
  <si>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</si>
  <si>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</si>
  <si>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</si>
  <si>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</si>
  <si>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</si>
  <si>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</si>
  <si>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</si>
  <si>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</si>
  <si>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</si>
  <si>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</si>
  <si>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</si>
  <si>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</si>
  <si>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</si>
  <si>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</si>
  <si>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</si>
  <si>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</si>
  <si>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</si>
  <si>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</si>
  <si>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</si>
  <si>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</si>
  <si>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</si>
  <si>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</si>
  <si>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</si>
  <si>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</si>
  <si>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</si>
  <si>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</si>
  <si>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</si>
  <si>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</si>
  <si>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</si>
  <si>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</si>
  <si>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</si>
  <si>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</si>
  <si>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</si>
  <si>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</si>
  <si>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</si>
  <si>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</si>
  <si>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</si>
  <si>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</si>
  <si>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</si>
  <si>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</si>
  <si>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</si>
  <si>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</si>
  <si>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</si>
  <si>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</si>
  <si>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</si>
  <si>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</si>
  <si>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</si>
  <si>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</si>
  <si>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</si>
  <si>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</si>
  <si>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</si>
  <si>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</si>
  <si>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</si>
  <si>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</si>
  <si>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</si>
  <si>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</si>
  <si>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</si>
  <si>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</si>
  <si>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</si>
  <si>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</si>
  <si>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</si>
  <si>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</si>
  <si>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</si>
  <si>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</si>
  <si>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</si>
  <si>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</si>
  <si>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</si>
  <si>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</si>
  <si>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</si>
  <si>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</si>
  <si>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</si>
  <si>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</si>
  <si>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</si>
  <si>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</si>
  <si>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</si>
  <si>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</si>
  <si>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</si>
  <si>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</si>
  <si>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</si>
  <si>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</si>
  <si>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</si>
  <si>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</si>
  <si>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</si>
  <si>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</si>
  <si>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</si>
  <si>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</si>
  <si>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</si>
  <si>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</si>
  <si>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</si>
  <si>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</si>
  <si>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</si>
  <si>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</si>
  <si>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</si>
  <si>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</si>
  <si>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</si>
  <si>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</si>
  <si>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</si>
  <si>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</si>
  <si>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</si>
  <si>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</si>
  <si>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</si>
  <si>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</si>
  <si>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</si>
  <si>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</si>
  <si>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</si>
  <si>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</si>
  <si>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</si>
  <si>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</si>
  <si>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</si>
  <si>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</si>
  <si>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</si>
  <si>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</si>
  <si>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</si>
  <si>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</si>
  <si>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</si>
  <si>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</si>
  <si>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</si>
  <si>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</si>
  <si>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</si>
  <si>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</si>
  <si>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</si>
  <si>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</si>
  <si>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</si>
  <si>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</si>
  <si>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</si>
  <si>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</si>
  <si>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</si>
  <si>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</si>
  <si>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</si>
  <si>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</si>
  <si>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</si>
  <si>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</si>
  <si>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</si>
  <si>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</si>
  <si>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</si>
  <si>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</si>
  <si>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</si>
  <si>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</si>
  <si>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</si>
  <si>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</si>
  <si>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</si>
  <si>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</si>
  <si>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</si>
  <si>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</si>
  <si>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</si>
  <si>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</si>
  <si>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</si>
  <si>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</si>
  <si>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</si>
  <si>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</si>
  <si>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</si>
  <si>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</si>
  <si>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</si>
  <si>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</si>
  <si>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</si>
  <si>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</si>
  <si>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</si>
  <si>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</si>
  <si>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</si>
  <si>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</si>
  <si>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</si>
  <si>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</si>
  <si>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</si>
  <si>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</si>
  <si>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</si>
  <si>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</si>
  <si>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</si>
  <si>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</si>
  <si>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</si>
  <si>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</si>
  <si>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</si>
  <si>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</si>
  <si>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</si>
  <si>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</si>
  <si>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</si>
  <si>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</si>
  <si>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</si>
  <si>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</si>
  <si>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</si>
  <si>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</si>
  <si>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</si>
  <si>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</si>
  <si>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</si>
  <si>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</si>
  <si>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</si>
  <si>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</si>
  <si>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</si>
  <si>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</si>
  <si>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</si>
  <si>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</si>
  <si>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</si>
  <si>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</si>
  <si>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</si>
  <si>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</si>
  <si>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</si>
  <si>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</si>
  <si>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</si>
  <si>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</si>
  <si>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</si>
  <si>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</si>
  <si>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</si>
  <si>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</si>
  <si>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</si>
  <si>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</si>
  <si>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</si>
  <si>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</si>
  <si>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</si>
  <si>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</si>
  <si>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</si>
  <si>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</si>
  <si>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</si>
  <si>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</si>
  <si>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</si>
  <si>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</si>
  <si>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</si>
  <si>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</si>
  <si>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</si>
  <si>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</si>
  <si>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</si>
  <si>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</si>
  <si>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</si>
  <si>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</si>
  <si>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</si>
  <si>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</si>
  <si>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</si>
  <si>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</si>
  <si>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</si>
  <si>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</si>
  <si>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</si>
  <si>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</si>
  <si>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</si>
  <si>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</si>
  <si>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</si>
  <si>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</si>
  <si>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</si>
  <si>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</si>
  <si>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</si>
  <si>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</si>
  <si>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</si>
  <si>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</si>
  <si>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</si>
  <si>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</si>
  <si>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</si>
  <si>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</si>
  <si>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</si>
  <si>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</si>
  <si>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</si>
  <si>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</si>
  <si>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</si>
  <si>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</si>
  <si>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</si>
  <si>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</si>
  <si>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</si>
  <si>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</si>
  <si>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</si>
  <si>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</si>
  <si>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</si>
  <si>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</si>
  <si>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</si>
  <si>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</si>
  <si>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</si>
  <si>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</si>
  <si>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</si>
  <si>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</si>
  <si>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</si>
  <si>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</si>
  <si>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</si>
  <si>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</si>
  <si>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</si>
  <si>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</si>
  <si>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</si>
  <si>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</si>
  <si>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</si>
  <si>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</si>
  <si>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</si>
  <si>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</si>
  <si>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</si>
  <si>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</si>
  <si>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</si>
  <si>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</si>
  <si>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</si>
  <si>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</si>
  <si>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</si>
  <si>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</si>
  <si>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</si>
  <si>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</si>
  <si>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</si>
  <si>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</si>
  <si>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</si>
  <si>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</si>
  <si>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</si>
  <si>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</si>
  <si>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</si>
  <si>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</si>
  <si>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</si>
  <si>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</si>
  <si>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</si>
  <si>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</si>
  <si>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</si>
  <si>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</si>
  <si>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</si>
  <si>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</si>
  <si>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</si>
  <si>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</si>
  <si>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</si>
  <si>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</si>
  <si>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</si>
  <si>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</si>
  <si>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</si>
  <si>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</si>
  <si>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</si>
  <si>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</si>
  <si>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</si>
  <si>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</si>
  <si>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</si>
  <si>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</si>
  <si>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</si>
  <si>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</si>
  <si>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</si>
  <si>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</si>
  <si>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</si>
  <si>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</si>
  <si>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</si>
  <si>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</si>
  <si>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</si>
  <si>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</si>
  <si>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</si>
  <si>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</si>
  <si>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</si>
  <si>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</si>
  <si>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</si>
  <si>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</si>
  <si>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</si>
  <si>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</si>
  <si>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</si>
  <si>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</si>
  <si>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</si>
  <si>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</si>
  <si>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</si>
  <si>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</si>
  <si>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</si>
  <si>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</si>
  <si>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</si>
  <si>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</si>
  <si>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</si>
  <si>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</si>
  <si>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</si>
  <si>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</si>
  <si>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</si>
  <si>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</si>
  <si>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</si>
  <si>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</si>
  <si>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</si>
  <si>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</si>
  <si>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</si>
  <si>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</si>
  <si>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</si>
  <si>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</si>
  <si>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</si>
  <si>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</si>
  <si>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</si>
  <si>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</si>
  <si>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</si>
  <si>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</si>
  <si>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</si>
  <si>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</si>
  <si>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</si>
  <si>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</si>
  <si>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</si>
  <si>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</si>
  <si>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</si>
  <si>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</si>
  <si>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</si>
  <si>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</si>
  <si>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</si>
  <si>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</si>
  <si>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</si>
  <si>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</si>
  <si>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</si>
  <si>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</si>
  <si>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</si>
  <si>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</si>
  <si>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</si>
  <si>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</si>
  <si>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</si>
  <si>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</si>
  <si>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</si>
  <si>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</si>
  <si>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</si>
  <si>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</si>
  <si>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</si>
  <si>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</si>
  <si>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</si>
  <si>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</si>
  <si>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</si>
  <si>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</si>
  <si>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</si>
  <si>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</si>
  <si>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</si>
  <si>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</si>
  <si>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</si>
  <si>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</si>
  <si>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</si>
  <si>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</si>
  <si>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</si>
  <si>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</si>
  <si>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</si>
  <si>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</si>
  <si>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</si>
  <si>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</si>
  <si>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</si>
  <si>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</si>
  <si>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</si>
  <si>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</si>
  <si>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</si>
  <si>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</si>
  <si>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</si>
  <si>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</si>
  <si>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</si>
  <si>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</si>
  <si>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</si>
  <si>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</si>
  <si>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</si>
  <si>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</si>
  <si>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</si>
  <si>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</si>
  <si>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</si>
  <si>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</si>
  <si>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</si>
  <si>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</si>
  <si>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</si>
  <si>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</si>
  <si>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</si>
  <si>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</si>
  <si>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</si>
  <si>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</si>
  <si>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</si>
  <si>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</si>
  <si>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</si>
  <si>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</si>
  <si>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</si>
  <si>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</si>
  <si>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</si>
  <si>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</si>
  <si>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</si>
  <si>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</si>
  <si>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</si>
  <si>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</si>
  <si>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</si>
  <si>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</si>
  <si>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</si>
  <si>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</si>
  <si>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</si>
  <si>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</si>
  <si>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</si>
  <si>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</si>
  <si>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</si>
  <si>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</si>
  <si>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</si>
  <si>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</si>
  <si>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</si>
  <si>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</si>
  <si>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</si>
  <si>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</si>
  <si>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</si>
  <si>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</si>
  <si>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</si>
  <si>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</si>
  <si>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</si>
  <si>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</si>
  <si>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</si>
  <si>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</si>
  <si>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</si>
  <si>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</si>
  <si>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</si>
  <si>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</si>
  <si>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</si>
  <si>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</si>
  <si>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</si>
  <si>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</si>
  <si>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</si>
  <si>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</si>
  <si>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</si>
  <si>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</si>
  <si>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</si>
  <si>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</si>
  <si>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</si>
  <si>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</si>
  <si>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</si>
  <si>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</si>
  <si>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</si>
  <si>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</si>
  <si>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</si>
  <si>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</si>
  <si>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</si>
  <si>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</si>
  <si>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</si>
  <si>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</si>
  <si>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</si>
  <si>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</si>
  <si>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</si>
  <si>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</si>
  <si>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</si>
  <si>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</si>
  <si>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</si>
  <si>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</si>
  <si>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</si>
  <si>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</si>
  <si>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</si>
  <si>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</si>
  <si>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</si>
  <si>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</si>
  <si>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</si>
  <si>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</si>
  <si>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</si>
  <si>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</si>
  <si>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</si>
  <si>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</si>
  <si>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</si>
  <si>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</si>
  <si>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</si>
  <si>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</si>
  <si>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</si>
  <si>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</si>
  <si>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</si>
  <si>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</si>
  <si>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</si>
  <si>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</si>
  <si>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</si>
  <si>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</si>
  <si>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</si>
  <si>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</si>
  <si>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</si>
  <si>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</si>
  <si>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</si>
  <si>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</si>
  <si>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</si>
  <si>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</si>
  <si>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</si>
  <si>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</si>
  <si>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</si>
  <si>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</si>
  <si>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</si>
  <si>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</si>
  <si>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</si>
  <si>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</si>
  <si>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</si>
  <si>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</si>
  <si>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</si>
  <si>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</si>
  <si>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</si>
  <si>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</si>
  <si>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</si>
  <si>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</si>
  <si>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</si>
  <si>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</si>
  <si>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</si>
  <si>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</si>
  <si>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</si>
  <si>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</si>
  <si>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</si>
  <si>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</si>
  <si>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</si>
  <si>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</si>
  <si>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</si>
  <si>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</si>
  <si>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</si>
  <si>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</si>
  <si>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</si>
  <si>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</si>
  <si>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</si>
  <si>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</si>
  <si>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</si>
  <si>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</si>
  <si>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</si>
  <si>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</si>
  <si>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</si>
  <si>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</si>
  <si>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</si>
  <si>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</si>
  <si>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</si>
  <si>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</si>
  <si>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</si>
  <si>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</si>
  <si>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</si>
  <si>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</si>
  <si>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</si>
  <si>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</si>
  <si>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</si>
  <si>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</si>
  <si>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</si>
  <si>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</si>
  <si>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</si>
  <si>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</si>
  <si>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</si>
  <si>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</si>
  <si>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</si>
  <si>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</si>
  <si>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</si>
  <si>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</si>
  <si>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</si>
  <si>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</si>
  <si>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</si>
  <si>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</si>
  <si>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</si>
  <si>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</si>
  <si>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</si>
  <si>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</si>
  <si>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</si>
  <si>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</si>
  <si>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</si>
  <si>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</si>
  <si>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</si>
  <si>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</si>
  <si>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</si>
  <si>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</si>
  <si>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</si>
  <si>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</si>
  <si>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</si>
  <si>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</si>
  <si>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</si>
  <si>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</si>
  <si>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</si>
  <si>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</si>
  <si>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</si>
  <si>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</si>
  <si>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</si>
  <si>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</si>
  <si>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</si>
  <si>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</si>
  <si>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</si>
  <si>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</si>
  <si>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</si>
  <si>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</si>
  <si>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</si>
  <si>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</si>
  <si>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</si>
  <si>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</si>
  <si>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</si>
  <si>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</si>
  <si>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</si>
  <si>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</si>
  <si>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</si>
  <si>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</si>
  <si>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</si>
  <si>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</si>
  <si>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</si>
  <si>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</si>
  <si>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</si>
  <si>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</si>
  <si>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</si>
  <si>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</si>
  <si>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</si>
  <si>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</si>
  <si>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</si>
  <si>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</si>
  <si>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</si>
  <si>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</si>
  <si>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</si>
  <si>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</si>
  <si>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</si>
  <si>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</si>
  <si>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</si>
  <si>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</si>
  <si>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</si>
  <si>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</si>
  <si>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</si>
  <si>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</si>
  <si>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</si>
  <si>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</si>
  <si>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</si>
  <si>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</si>
  <si>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</si>
  <si>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</si>
  <si>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</si>
  <si>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</si>
  <si>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</si>
  <si>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</si>
  <si>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</si>
  <si>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</si>
  <si>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</si>
  <si>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</si>
  <si>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</si>
  <si>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</si>
  <si>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</si>
  <si>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</si>
  <si>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</si>
  <si>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</si>
  <si>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</si>
  <si>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</si>
  <si>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</si>
  <si>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</si>
  <si>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</si>
  <si>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</si>
  <si>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</si>
  <si>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</si>
  <si>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</si>
  <si>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</si>
  <si>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</si>
  <si>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</si>
  <si>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</si>
  <si>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</si>
  <si>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</si>
  <si>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</si>
  <si>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</si>
  <si>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</si>
  <si>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</si>
  <si>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</si>
  <si>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</si>
  <si>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</si>
  <si>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</si>
  <si>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</si>
  <si>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</si>
  <si>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</si>
  <si>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</si>
  <si>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</si>
  <si>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</si>
  <si>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</si>
  <si>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</si>
  <si>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</si>
  <si>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</si>
  <si>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</si>
  <si>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</si>
  <si>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</si>
  <si>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</si>
  <si>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</si>
  <si>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</si>
  <si>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</si>
  <si>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</si>
  <si>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</si>
  <si>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</si>
  <si>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</si>
  <si>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</si>
  <si>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</si>
  <si>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</si>
  <si>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</si>
  <si>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</si>
  <si>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</si>
  <si>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</si>
  <si>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</si>
  <si>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</si>
  <si>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</si>
  <si>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</si>
  <si>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</si>
  <si>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</si>
  <si>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</si>
  <si>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</si>
  <si>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</si>
  <si>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</si>
  <si>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</si>
  <si>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</si>
  <si>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</si>
  <si>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</si>
  <si>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</si>
  <si>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</si>
  <si>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</si>
  <si>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</si>
  <si>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</si>
  <si>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</si>
  <si>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</si>
  <si>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</si>
  <si>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</si>
  <si>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</si>
  <si>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</si>
  <si>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</si>
  <si>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</si>
  <si>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</si>
  <si>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</si>
  <si>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</si>
  <si>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</si>
  <si>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</si>
  <si>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</si>
  <si>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</si>
  <si>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</si>
  <si>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</si>
  <si>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</si>
  <si>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</si>
  <si>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</si>
  <si>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</si>
  <si>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</si>
  <si>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</si>
  <si>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</si>
  <si>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</si>
  <si>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</si>
  <si>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</si>
  <si>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</si>
  <si>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</si>
  <si>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</si>
  <si>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</si>
  <si>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</si>
  <si>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</si>
  <si>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</si>
  <si>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</si>
  <si>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</si>
  <si>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</si>
  <si>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</si>
  <si>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</si>
  <si>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</si>
  <si>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</si>
  <si>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</si>
  <si>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</si>
  <si>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</si>
  <si>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</si>
  <si>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</si>
  <si>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</si>
  <si>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</si>
  <si>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</si>
  <si>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</si>
  <si>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</si>
  <si>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</si>
  <si>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</si>
  <si>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</si>
  <si>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</si>
  <si>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</si>
  <si>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</si>
  <si>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</si>
  <si>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</si>
  <si>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</si>
  <si>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</si>
  <si>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</si>
  <si>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</si>
  <si>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</si>
  <si>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</si>
  <si>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</si>
  <si>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</si>
  <si>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</si>
  <si>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</si>
  <si>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</si>
  <si>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</si>
  <si>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</si>
  <si>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</si>
  <si>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</si>
  <si>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</si>
  <si>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</si>
  <si>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</si>
  <si>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</si>
  <si>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</si>
  <si>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</si>
  <si>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</si>
  <si>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</si>
  <si>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</si>
  <si>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</si>
  <si>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</si>
  <si>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</si>
  <si>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</si>
  <si>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</si>
  <si>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</si>
  <si>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</si>
  <si>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</si>
  <si>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</si>
  <si>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</si>
  <si>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</si>
  <si>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</si>
  <si>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</si>
  <si>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</si>
  <si>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</si>
  <si>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</si>
  <si>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</si>
  <si>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</si>
  <si>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</si>
  <si>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</si>
  <si>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</si>
  <si>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</si>
  <si>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</si>
  <si>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</si>
  <si>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</si>
  <si>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</si>
  <si>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</si>
  <si>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</si>
  <si>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</si>
  <si>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</si>
  <si>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</si>
  <si>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</si>
  <si>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</si>
  <si>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</si>
  <si>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</si>
  <si>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</si>
  <si>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</si>
  <si>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</si>
  <si>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</si>
  <si>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</si>
  <si>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</si>
  <si>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</si>
  <si>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</si>
  <si>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</si>
  <si>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</si>
  <si>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</si>
  <si>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</si>
  <si>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</si>
  <si>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</si>
  <si>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</si>
  <si>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</si>
  <si>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</si>
  <si>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</si>
  <si>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</si>
  <si>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</si>
  <si>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</si>
  <si>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</si>
  <si>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</si>
  <si>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</si>
  <si>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</si>
  <si>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</si>
  <si>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</si>
  <si>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</si>
  <si>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</si>
  <si>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</si>
  <si>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</si>
  <si>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</si>
  <si>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</si>
  <si>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</si>
  <si>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</si>
  <si>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</si>
  <si>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</si>
  <si>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</si>
  <si>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</si>
  <si>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</si>
  <si>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</si>
  <si>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</si>
  <si>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</si>
  <si>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</si>
  <si>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</si>
  <si>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</si>
  <si>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</si>
  <si>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</si>
  <si>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</si>
  <si>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</si>
  <si>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</si>
  <si>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</si>
  <si>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</si>
  <si>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</si>
  <si>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</si>
  <si>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</si>
  <si>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</si>
  <si>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</si>
  <si>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</si>
  <si>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</si>
  <si>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</si>
  <si>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</si>
  <si>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</si>
  <si>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</si>
  <si>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</si>
  <si>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</si>
  <si>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</si>
  <si>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</si>
  <si>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</si>
  <si>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</si>
  <si>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</si>
  <si>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</si>
  <si>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</si>
  <si>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</si>
  <si>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</si>
  <si>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</si>
  <si>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</si>
  <si>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</si>
  <si>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</si>
  <si>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</si>
  <si>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</si>
  <si>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</si>
  <si>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</si>
  <si>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</si>
  <si>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</si>
  <si>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</si>
  <si>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</si>
  <si>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</si>
  <si>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</si>
  <si>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</si>
  <si>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</si>
  <si>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</si>
  <si>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</si>
  <si>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</si>
  <si>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</si>
  <si>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</si>
  <si>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</si>
  <si>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</si>
  <si>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</si>
  <si>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</si>
  <si>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</si>
  <si>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</si>
  <si>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</si>
  <si>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</si>
  <si>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</si>
  <si>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</si>
  <si>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</si>
  <si>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</si>
  <si>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</si>
  <si>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</si>
  <si>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</si>
  <si>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</si>
  <si>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</si>
  <si>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</si>
  <si>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</si>
  <si>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</si>
  <si>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</si>
  <si>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</si>
  <si>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</si>
  <si>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</si>
  <si>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</si>
  <si>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</si>
  <si>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</si>
  <si>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</si>
  <si>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</si>
  <si>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</si>
  <si>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</si>
  <si>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</si>
  <si>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</si>
  <si>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</si>
  <si>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</si>
  <si>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</si>
  <si>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</si>
  <si>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</si>
  <si>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</si>
  <si>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</si>
  <si>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</si>
  <si>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</si>
  <si>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</si>
  <si>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</si>
  <si>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</si>
  <si>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</si>
  <si>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</si>
  <si>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</si>
  <si>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</si>
  <si>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</si>
  <si>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</si>
  <si>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</si>
  <si>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</si>
  <si>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</si>
  <si>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</si>
  <si>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</si>
  <si>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</si>
  <si>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</si>
  <si>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</si>
  <si>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</si>
  <si>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</si>
  <si>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</si>
  <si>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</si>
  <si>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</si>
  <si>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</si>
  <si>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</si>
  <si>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</si>
  <si>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</si>
  <si>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</si>
  <si>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</si>
  <si>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</si>
  <si>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</si>
  <si>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</si>
  <si>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</si>
  <si>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</si>
  <si>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</si>
  <si>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</si>
  <si>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</si>
  <si>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</si>
  <si>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</si>
  <si>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</si>
  <si>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</si>
  <si>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</si>
  <si>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</si>
  <si>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</si>
  <si>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</si>
  <si>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</si>
  <si>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</si>
  <si>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</si>
  <si>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</si>
  <si>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</si>
  <si>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</si>
  <si>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</si>
  <si>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</si>
  <si>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</si>
  <si>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</si>
  <si>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</si>
  <si>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</si>
  <si>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</si>
  <si>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</si>
  <si>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</si>
  <si>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</si>
  <si>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</si>
  <si>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</si>
  <si>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</si>
  <si>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</si>
  <si>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</si>
  <si>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</si>
  <si>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</si>
  <si>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</si>
  <si>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</si>
  <si>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</si>
  <si>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</si>
  <si>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</si>
  <si>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</si>
  <si>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</si>
  <si>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</si>
  <si>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</si>
  <si>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</si>
  <si>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</si>
  <si>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</si>
  <si>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</si>
  <si>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</si>
  <si>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</si>
  <si>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</si>
  <si>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</si>
  <si>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</si>
  <si>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</si>
  <si>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</si>
  <si>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</si>
  <si>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</si>
  <si>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</si>
  <si>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</si>
  <si>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</si>
  <si>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</si>
  <si>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</si>
  <si>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</si>
  <si>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</si>
  <si>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</si>
  <si>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</si>
  <si>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</si>
  <si>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</si>
  <si>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</si>
  <si>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</si>
  <si>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</si>
  <si>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</si>
  <si>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</si>
  <si>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</si>
  <si>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</si>
  <si>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</si>
  <si>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</si>
  <si>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</si>
  <si>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</si>
  <si>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</si>
  <si>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</si>
  <si>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</si>
  <si>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</si>
  <si>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</si>
  <si>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</si>
  <si>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</si>
  <si>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</si>
  <si>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</si>
  <si>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</si>
  <si>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</si>
  <si>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</si>
  <si>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</si>
  <si>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</si>
  <si>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</si>
  <si>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</si>
  <si>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</si>
  <si>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</si>
  <si>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</si>
  <si>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</si>
  <si>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</si>
  <si>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</si>
  <si>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</si>
  <si>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</si>
  <si>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</si>
  <si>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</si>
  <si>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</si>
  <si>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</si>
  <si>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</si>
  <si>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</si>
  <si>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</si>
  <si>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</si>
  <si>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</si>
  <si>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</si>
  <si>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</si>
  <si>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</si>
  <si>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</si>
  <si>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</si>
  <si>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</si>
  <si>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</si>
  <si>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</si>
  <si>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</si>
  <si>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</si>
  <si>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</si>
  <si>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</si>
  <si>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</si>
  <si>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</si>
  <si>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</si>
  <si>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</si>
  <si>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</si>
  <si>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</si>
  <si>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</si>
  <si>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</si>
  <si>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</si>
  <si>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</si>
  <si>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</si>
  <si>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</si>
  <si>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</si>
  <si>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</si>
  <si>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</si>
  <si>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</si>
  <si>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</si>
  <si>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</si>
  <si>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</si>
  <si>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</si>
  <si>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</si>
  <si>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</si>
  <si>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</si>
  <si>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</si>
  <si>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</si>
  <si>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</si>
  <si>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</si>
  <si>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</si>
  <si>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</si>
  <si>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</si>
  <si>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</si>
  <si>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</si>
  <si>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</si>
  <si>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</si>
  <si>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</si>
  <si>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</si>
  <si>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</si>
  <si>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</si>
  <si>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</si>
  <si>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</si>
  <si>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</si>
  <si>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</si>
  <si>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</si>
  <si>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</si>
  <si>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</si>
  <si>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</si>
  <si>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</si>
  <si>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</si>
  <si>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</si>
  <si>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</si>
  <si>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</si>
  <si>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</si>
  <si>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</si>
  <si>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</si>
  <si>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</si>
  <si>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</si>
  <si>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</si>
  <si>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</si>
  <si>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</si>
  <si>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</si>
  <si>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</si>
  <si>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</si>
  <si>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</si>
  <si>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</si>
  <si>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</si>
  <si>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</si>
  <si>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</si>
  <si>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</si>
  <si>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</si>
  <si>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</si>
  <si>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</si>
  <si>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</si>
  <si>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</si>
  <si>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</si>
  <si>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</si>
  <si>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</si>
  <si>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</si>
  <si>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</si>
  <si>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</si>
  <si>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</si>
  <si>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</si>
  <si>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</si>
  <si>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</si>
  <si>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</si>
  <si>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</si>
  <si>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</si>
  <si>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</si>
  <si>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</si>
  <si>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</si>
  <si>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</si>
  <si>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</si>
  <si>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</si>
  <si>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</si>
  <si>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</si>
  <si>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</si>
  <si>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</si>
  <si>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</si>
  <si>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</si>
  <si>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</si>
  <si>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</si>
  <si>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</si>
  <si>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</si>
  <si>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</si>
  <si>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</si>
  <si>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</si>
  <si>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</si>
  <si>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</si>
  <si>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</si>
  <si>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</si>
  <si>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</si>
  <si>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</si>
  <si>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</si>
  <si>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</si>
  <si>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</si>
  <si>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</si>
  <si>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</si>
  <si>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</si>
  <si>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</si>
  <si>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</si>
  <si>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</si>
  <si>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</si>
  <si>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</si>
  <si>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</si>
  <si>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</si>
  <si>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</si>
  <si>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</si>
  <si>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</si>
  <si>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</si>
  <si>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</si>
  <si>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</si>
  <si>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</si>
  <si>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</si>
  <si>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</si>
  <si>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</si>
  <si>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</si>
  <si>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</si>
  <si>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</si>
  <si>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</si>
  <si>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</si>
  <si>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</si>
  <si>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</si>
  <si>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</si>
  <si>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</si>
  <si>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</si>
  <si>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</si>
  <si>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</si>
  <si>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</si>
  <si>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</si>
  <si>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</si>
  <si>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</si>
  <si>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</si>
  <si>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</si>
  <si>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</si>
  <si>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</si>
  <si>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</si>
  <si>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</si>
  <si>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</si>
  <si>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</si>
  <si>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</si>
  <si>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</si>
  <si>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</si>
  <si>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</si>
  <si>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</si>
  <si>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</si>
  <si>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</si>
  <si>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</si>
  <si>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</si>
  <si>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</si>
  <si>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</si>
  <si>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</si>
  <si>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</si>
  <si>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</si>
  <si>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</si>
  <si>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</si>
  <si>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</si>
  <si>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</si>
  <si>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</si>
  <si>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</si>
  <si>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</si>
  <si>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</si>
  <si>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</si>
  <si>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</si>
  <si>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</si>
  <si>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</si>
  <si>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</si>
  <si>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</si>
  <si>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</si>
  <si>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</si>
  <si>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</si>
  <si>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</si>
  <si>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</si>
  <si>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</si>
  <si>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</si>
  <si>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</si>
  <si>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</si>
  <si>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</si>
  <si>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</si>
  <si>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</si>
  <si>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</si>
  <si>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</si>
  <si>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</si>
  <si>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</si>
  <si>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</si>
  <si>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</si>
  <si>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</si>
  <si>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</si>
  <si>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</si>
  <si>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</si>
  <si>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</si>
  <si>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</si>
  <si>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</si>
  <si>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</si>
  <si>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</si>
  <si>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</si>
  <si>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</si>
  <si>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</si>
  <si>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</si>
  <si>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</si>
  <si>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</si>
  <si>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</si>
  <si>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</si>
  <si>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</si>
  <si>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</si>
  <si>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</si>
  <si>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</si>
  <si>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</si>
  <si>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</si>
  <si>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</si>
  <si>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</si>
  <si>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</si>
  <si>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</si>
  <si>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</si>
  <si>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</si>
  <si>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</si>
  <si>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</si>
  <si>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</si>
  <si>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</si>
  <si>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</si>
  <si>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</si>
  <si>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</si>
  <si>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</si>
  <si>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</si>
  <si>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</si>
  <si>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</si>
  <si>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</si>
  <si>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</si>
  <si>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</si>
  <si>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</si>
  <si>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</si>
  <si>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</si>
  <si>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</si>
  <si>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</si>
  <si>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</si>
  <si>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</si>
  <si>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</si>
  <si>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</si>
  <si>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</si>
  <si>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</si>
  <si>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</si>
  <si>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</si>
  <si>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</si>
  <si>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</si>
  <si>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</si>
  <si>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</si>
  <si>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</si>
  <si>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</si>
  <si>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</si>
  <si>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</si>
  <si>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</si>
  <si>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</si>
  <si>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</si>
  <si>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</si>
  <si>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</si>
  <si>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</si>
  <si>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</si>
  <si>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</si>
  <si>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</si>
  <si>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</si>
  <si>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</si>
  <si>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</si>
  <si>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</si>
  <si>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</si>
  <si>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</si>
  <si>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</si>
  <si>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</si>
  <si>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</si>
  <si>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</si>
  <si>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</si>
  <si>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</si>
  <si>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</si>
  <si>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</si>
  <si>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</si>
  <si>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</si>
  <si>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</si>
  <si>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</si>
  <si>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</si>
  <si>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</si>
  <si>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</si>
  <si>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</si>
  <si>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</si>
  <si>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</si>
  <si>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</si>
  <si>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</si>
  <si>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</si>
  <si>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</si>
  <si>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</si>
  <si>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</si>
  <si>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</si>
  <si>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</si>
  <si>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</si>
  <si>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</si>
  <si>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</si>
  <si>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</si>
  <si>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</si>
  <si>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</si>
  <si>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</si>
  <si>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</si>
  <si>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</si>
  <si>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</si>
  <si>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</si>
  <si>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</si>
  <si>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</si>
  <si>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</si>
  <si>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</si>
  <si>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</si>
  <si>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</si>
  <si>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</si>
  <si>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</si>
  <si>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</si>
  <si>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</si>
  <si>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</si>
  <si>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</si>
  <si>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</si>
  <si>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</si>
  <si>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</si>
  <si>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</si>
  <si>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</si>
  <si>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</si>
  <si>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</si>
  <si>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</si>
  <si>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</si>
  <si>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</si>
  <si>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</si>
  <si>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</si>
  <si>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</si>
  <si>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</si>
  <si>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</si>
  <si>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</si>
  <si>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</si>
  <si>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</si>
  <si>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</si>
  <si>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</si>
  <si>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</si>
  <si>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</si>
  <si>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</si>
  <si>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</si>
  <si>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</si>
  <si>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</si>
  <si>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</si>
  <si>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</si>
  <si>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</si>
  <si>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</si>
  <si>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</si>
  <si>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</si>
  <si>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</si>
  <si>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</si>
  <si>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</si>
  <si>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</si>
  <si>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</si>
  <si>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</si>
  <si>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</si>
  <si>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</si>
  <si>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</si>
  <si>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</si>
  <si>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</si>
  <si>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</si>
  <si>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</si>
  <si>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</si>
  <si>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</si>
  <si>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</si>
  <si>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</si>
  <si>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</si>
  <si>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</si>
  <si>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</si>
  <si>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</si>
  <si>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</si>
  <si>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</si>
  <si>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</si>
  <si>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</si>
  <si>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</si>
  <si>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</si>
  <si>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</si>
  <si>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</si>
  <si>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</si>
  <si>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</si>
  <si>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</si>
  <si>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</si>
  <si>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</si>
  <si>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</si>
  <si>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</si>
  <si>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</si>
  <si>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</si>
  <si>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</si>
  <si>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</si>
  <si>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</si>
  <si>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</si>
  <si>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</si>
  <si>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</si>
  <si>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</si>
  <si>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</si>
  <si>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</si>
  <si>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</si>
  <si>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</si>
  <si>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</si>
  <si>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</si>
  <si>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</si>
  <si>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</si>
  <si>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</si>
  <si>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</si>
  <si>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</si>
  <si>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</si>
  <si>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</si>
  <si>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</si>
  <si>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</si>
  <si>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</si>
  <si>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</si>
  <si>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</si>
  <si>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</si>
  <si>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</si>
  <si>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</si>
  <si>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</si>
  <si>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</si>
  <si>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</si>
  <si>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</si>
  <si>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</si>
  <si>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</si>
  <si>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</si>
  <si>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</si>
  <si>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</si>
  <si>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</si>
  <si>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</si>
  <si>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</si>
  <si>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</si>
  <si>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</si>
  <si>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</si>
  <si>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</si>
  <si>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</si>
  <si>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</si>
  <si>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</si>
  <si>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</si>
  <si>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</si>
  <si>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</si>
  <si>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</si>
  <si>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</si>
  <si>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</si>
  <si>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</si>
  <si>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</si>
  <si>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</si>
  <si>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</si>
  <si>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</si>
  <si>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</si>
  <si>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</si>
  <si>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</si>
  <si>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</si>
  <si>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</si>
  <si>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</si>
  <si>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</si>
  <si>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</si>
  <si>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</si>
  <si>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</si>
  <si>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</si>
  <si>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</si>
  <si>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</si>
  <si>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</si>
  <si>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</si>
  <si>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</si>
  <si>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</si>
  <si>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</si>
  <si>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</si>
  <si>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</si>
  <si>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</si>
  <si>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</si>
  <si>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</si>
  <si>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</si>
  <si>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</si>
  <si>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</si>
  <si>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</si>
  <si>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</si>
  <si>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</si>
  <si>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</si>
  <si>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</si>
  <si>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</si>
  <si>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</si>
  <si>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</si>
  <si>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</si>
  <si>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</si>
  <si>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</si>
  <si>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</si>
  <si>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</si>
  <si>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</si>
  <si>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</si>
  <si>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</si>
  <si>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</si>
  <si>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</si>
  <si>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</si>
  <si>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</si>
  <si>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</si>
  <si>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</si>
  <si>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</si>
  <si>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</si>
  <si>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</si>
  <si>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</si>
  <si>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</si>
  <si>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</si>
  <si>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</si>
  <si>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</si>
  <si>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</si>
  <si>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</si>
  <si>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</si>
  <si>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</si>
  <si>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</si>
  <si>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</si>
  <si>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</si>
  <si>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</si>
  <si>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</si>
  <si>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</si>
  <si>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</si>
  <si>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</si>
  <si>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</si>
  <si>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</si>
  <si>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</si>
  <si>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</si>
  <si>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</si>
  <si>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</si>
  <si>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</si>
  <si>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</si>
  <si>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</si>
  <si>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</si>
  <si>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</si>
  <si>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</si>
  <si>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</si>
  <si>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</si>
  <si>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</si>
  <si>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</si>
  <si>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</si>
  <si>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</si>
  <si>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</si>
  <si>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</si>
  <si>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</si>
  <si>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</si>
  <si>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</si>
  <si>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</si>
  <si>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</si>
  <si>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</si>
  <si>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</si>
  <si>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</si>
  <si>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</si>
  <si>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</si>
  <si>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</si>
  <si>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</si>
  <si>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</si>
  <si>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</si>
  <si>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</si>
  <si>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</si>
  <si>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</si>
  <si>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</si>
  <si>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</si>
  <si>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</si>
  <si>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</si>
  <si>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</si>
  <si>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</si>
  <si>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</si>
  <si>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</si>
  <si>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</si>
  <si>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</si>
  <si>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</si>
  <si>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</si>
  <si>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</si>
  <si>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</si>
  <si>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</si>
  <si>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</si>
  <si>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</si>
  <si>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</si>
  <si>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</si>
  <si>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</si>
  <si>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</si>
  <si>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</si>
  <si>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</si>
  <si>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</si>
  <si>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</si>
  <si>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</si>
  <si>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</si>
  <si>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</si>
  <si>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</si>
  <si>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</si>
  <si>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</si>
  <si>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</si>
  <si>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</si>
  <si>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</si>
  <si>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</si>
  <si>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</si>
  <si>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</si>
  <si>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</si>
  <si>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</si>
  <si>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</si>
  <si>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</si>
  <si>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</si>
  <si>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</si>
  <si>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</si>
  <si>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</si>
  <si>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</si>
  <si>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</si>
  <si>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</si>
  <si>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</si>
  <si>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</si>
  <si>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</si>
  <si>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</si>
  <si>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</si>
  <si>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</si>
  <si>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</si>
  <si>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</si>
  <si>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</si>
  <si>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</si>
  <si>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</si>
  <si>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</si>
  <si>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</si>
  <si>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</si>
  <si>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</si>
  <si>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</si>
  <si>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</si>
  <si>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</si>
  <si>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</si>
  <si>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</si>
  <si>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</si>
  <si>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</si>
  <si>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</si>
  <si>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</si>
  <si>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</si>
  <si>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</si>
  <si>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</si>
  <si>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</si>
  <si>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</si>
  <si>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</si>
  <si>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</si>
  <si>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</si>
  <si>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</si>
  <si>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</si>
  <si>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</si>
  <si>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</si>
  <si>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</si>
  <si>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</si>
  <si>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</si>
  <si>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</si>
  <si>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</si>
  <si>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</si>
  <si>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</si>
  <si>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</si>
  <si>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</si>
  <si>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</si>
  <si>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</si>
  <si>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</si>
  <si>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</si>
  <si>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</si>
  <si>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</si>
  <si>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</si>
  <si>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</si>
  <si>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</si>
  <si>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</si>
  <si>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</si>
  <si>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</si>
  <si>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</si>
  <si>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</si>
  <si>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</si>
  <si>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</si>
  <si>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</si>
  <si>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</si>
  <si>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</si>
  <si>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</si>
  <si>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</si>
  <si>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</si>
  <si>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</si>
  <si>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</si>
  <si>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</si>
  <si>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</si>
  <si>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</si>
  <si>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</si>
  <si>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</si>
  <si>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</si>
  <si>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</si>
  <si>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</si>
  <si>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</si>
  <si>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</si>
  <si>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</si>
  <si>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</si>
  <si>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</si>
  <si>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</si>
  <si>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</si>
  <si>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</si>
  <si>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</si>
  <si>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</si>
  <si>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</si>
  <si>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</si>
  <si>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</si>
  <si>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</si>
  <si>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</si>
  <si>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</si>
  <si>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</si>
  <si>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</si>
  <si>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</si>
  <si>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</si>
  <si>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</si>
  <si>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</si>
  <si>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</si>
  <si>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</si>
  <si>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</si>
  <si>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</si>
  <si>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</si>
  <si>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</si>
  <si>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</si>
  <si>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</si>
  <si>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</si>
  <si>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</si>
  <si>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</si>
  <si>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</si>
  <si>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</si>
  <si>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</si>
  <si>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</si>
  <si>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</si>
  <si>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</si>
  <si>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</si>
  <si>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</si>
  <si>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</si>
  <si>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</si>
  <si>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</si>
  <si>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</si>
  <si>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</si>
  <si>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</si>
  <si>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</si>
  <si>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</si>
  <si>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</si>
  <si>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</si>
  <si>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</si>
  <si>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</si>
  <si>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</si>
  <si>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</si>
  <si>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</si>
  <si>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</si>
  <si>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</si>
  <si>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</si>
  <si>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</si>
  <si>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</si>
  <si>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</si>
  <si>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</si>
  <si>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</si>
  <si>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</si>
  <si>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</si>
  <si>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</si>
  <si>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</si>
  <si>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</si>
  <si>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</si>
  <si>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</si>
  <si>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</si>
  <si>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</si>
  <si>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</si>
  <si>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</si>
  <si>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</si>
  <si>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</si>
  <si>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</si>
  <si>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</si>
  <si>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</si>
  <si>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</si>
  <si>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</si>
  <si>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</si>
  <si>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</si>
  <si>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</si>
  <si>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</si>
  <si>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</si>
  <si>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</si>
  <si>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</si>
  <si>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</si>
  <si>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</si>
  <si>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</si>
  <si>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</si>
  <si>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</si>
  <si>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</si>
  <si>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</si>
  <si>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</si>
  <si>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</si>
  <si>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</si>
  <si>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</si>
  <si>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</si>
  <si>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</si>
  <si>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</si>
  <si>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</si>
  <si>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</si>
  <si>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</si>
  <si>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</si>
  <si>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</si>
  <si>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</si>
  <si>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</si>
  <si>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</si>
  <si>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</si>
  <si>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</si>
  <si>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</si>
  <si>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</si>
  <si>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</si>
  <si>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</si>
  <si>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</si>
  <si>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</si>
  <si>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</si>
  <si>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</si>
  <si>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</si>
  <si>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</si>
  <si>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</si>
  <si>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</si>
  <si>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</si>
  <si>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</si>
  <si>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</si>
  <si>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</si>
  <si>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</si>
  <si>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</si>
  <si>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</si>
  <si>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</si>
  <si>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</si>
  <si>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</si>
  <si>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</si>
  <si>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</si>
  <si>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</si>
  <si>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</si>
  <si>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</si>
  <si>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</si>
  <si>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</si>
  <si>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</si>
  <si>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</si>
  <si>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</si>
  <si>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</si>
  <si>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</si>
  <si>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</si>
  <si>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</si>
  <si>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</si>
  <si>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</si>
  <si>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</si>
  <si>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</si>
  <si>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</si>
  <si>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</si>
  <si>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</si>
  <si>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</si>
  <si>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</si>
  <si>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</si>
  <si>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</si>
  <si>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</si>
  <si>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</si>
  <si>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</si>
  <si>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</si>
  <si>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</si>
  <si>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</si>
  <si>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</si>
  <si>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</si>
  <si>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</si>
  <si>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</si>
  <si>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</si>
  <si>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</si>
  <si>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</si>
  <si>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</si>
  <si>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</si>
  <si>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</si>
  <si>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</si>
  <si>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</si>
  <si>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</si>
  <si>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</si>
  <si>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</si>
  <si>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</si>
  <si>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</si>
  <si>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</si>
  <si>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</si>
  <si>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</si>
  <si>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</si>
  <si>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</si>
  <si>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</si>
  <si>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</si>
  <si>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</si>
  <si>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</si>
  <si>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</si>
  <si>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</si>
  <si>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</si>
  <si>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</si>
  <si>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</si>
  <si>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</si>
  <si>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</si>
  <si>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</si>
  <si>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</si>
  <si>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</si>
  <si>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</si>
  <si>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</si>
  <si>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</si>
  <si>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</si>
  <si>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</si>
  <si>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</si>
  <si>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</si>
  <si>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</si>
  <si>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</si>
  <si>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</si>
  <si>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</si>
  <si>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</si>
  <si>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</si>
  <si>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</si>
  <si>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</si>
  <si>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</si>
  <si>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</si>
  <si>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</si>
  <si>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</si>
  <si>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</si>
  <si>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</si>
  <si>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</si>
  <si>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</si>
  <si>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</si>
  <si>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</si>
  <si>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</si>
  <si>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</si>
  <si>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</si>
  <si>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</si>
  <si>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</si>
  <si>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</si>
  <si>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</si>
  <si>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</si>
  <si>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</si>
  <si>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</si>
  <si>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</si>
  <si>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</si>
  <si>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</si>
  <si>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</si>
  <si>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</si>
  <si>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</si>
  <si>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</si>
  <si>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</si>
  <si>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</si>
  <si>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</si>
  <si>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</si>
  <si>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</si>
  <si>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</si>
  <si>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</si>
  <si>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</si>
  <si>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</si>
  <si>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</si>
  <si>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</si>
  <si>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</si>
  <si>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</si>
  <si>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</si>
  <si>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</si>
  <si>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</si>
  <si>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</si>
  <si>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</si>
  <si>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</si>
  <si>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</si>
  <si>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</si>
  <si>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</si>
  <si>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</si>
  <si>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</si>
  <si>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</si>
  <si>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</si>
  <si>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</si>
  <si>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</si>
  <si>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</si>
  <si>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</si>
  <si>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</si>
  <si>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</si>
  <si>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</si>
  <si>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</si>
  <si>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</si>
  <si>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</si>
  <si>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</si>
  <si>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</si>
  <si>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</si>
  <si>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</si>
  <si>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</si>
  <si>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</si>
  <si>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</si>
  <si>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</si>
  <si>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</si>
  <si>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</si>
  <si>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</si>
  <si>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</si>
  <si>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</si>
  <si>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</si>
  <si>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</si>
  <si>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</si>
  <si>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</si>
  <si>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</si>
  <si>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</si>
  <si>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</si>
  <si>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</si>
  <si>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</si>
  <si>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</si>
  <si>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</si>
  <si>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</si>
  <si>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</si>
  <si>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</si>
  <si>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</si>
  <si>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</si>
  <si>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</si>
  <si>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</si>
  <si>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</si>
  <si>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</si>
  <si>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</si>
  <si>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</si>
  <si>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</si>
  <si>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</si>
  <si>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</si>
  <si>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</si>
  <si>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</si>
  <si>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</si>
  <si>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</si>
  <si>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</si>
  <si>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</si>
  <si>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</si>
  <si>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</si>
  <si>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</si>
  <si>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</si>
  <si>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</si>
  <si>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</si>
  <si>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</si>
  <si>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</si>
  <si>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</si>
  <si>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</si>
  <si>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</si>
  <si>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</si>
  <si>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</si>
  <si>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</si>
  <si>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</si>
  <si>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</si>
  <si>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</si>
  <si>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</si>
  <si>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</si>
  <si>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</si>
  <si>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</si>
  <si>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</si>
  <si>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</si>
  <si>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</si>
  <si>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</si>
  <si>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</si>
  <si>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</si>
  <si>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</si>
  <si>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</si>
  <si>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</si>
  <si>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</si>
  <si>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</si>
  <si>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</si>
  <si>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</si>
  <si>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</si>
  <si>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</si>
  <si>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</si>
  <si>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</si>
  <si>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</si>
  <si>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</si>
  <si>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</si>
  <si>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</si>
  <si>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</si>
  <si>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</si>
  <si>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</si>
  <si>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</si>
  <si>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</si>
  <si>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</si>
  <si>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</si>
  <si>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</si>
  <si>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</si>
  <si>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</si>
  <si>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</si>
  <si>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</si>
  <si>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</si>
  <si>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</si>
  <si>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</si>
  <si>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</si>
  <si>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</si>
  <si>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</si>
  <si>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</si>
  <si>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</si>
  <si>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</si>
  <si>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</si>
  <si>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</si>
  <si>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</si>
  <si>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</si>
  <si>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</si>
  <si>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</si>
  <si>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</si>
  <si>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</si>
  <si>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</si>
  <si>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</si>
  <si>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</si>
  <si>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</si>
  <si>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</si>
  <si>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</si>
  <si>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</si>
  <si>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</si>
  <si>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</si>
  <si>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</si>
  <si>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</si>
  <si>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</si>
  <si>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</si>
  <si>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</si>
  <si>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</si>
  <si>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</si>
  <si>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</si>
  <si>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</si>
  <si>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</si>
  <si>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</si>
  <si>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</si>
  <si>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</si>
  <si>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</si>
  <si>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</si>
  <si>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</si>
  <si>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</si>
  <si>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</si>
  <si>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</si>
  <si>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</si>
  <si>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</si>
  <si>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</si>
  <si>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</si>
  <si>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</si>
  <si>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</si>
  <si>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</si>
  <si>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</si>
  <si>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</si>
  <si>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</si>
  <si>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</si>
  <si>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</si>
  <si>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</si>
  <si>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</si>
  <si>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</si>
  <si>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</si>
  <si>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</si>
  <si>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</si>
  <si>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</si>
  <si>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</si>
  <si>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</si>
  <si>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</si>
  <si>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</si>
  <si>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</si>
  <si>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</si>
  <si>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</si>
  <si>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</si>
  <si>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</si>
  <si>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</si>
  <si>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</si>
  <si>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</si>
  <si>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</si>
  <si>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</si>
  <si>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</si>
  <si>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</si>
  <si>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</si>
  <si>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</si>
  <si>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</si>
  <si>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</si>
  <si>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</si>
  <si>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</si>
  <si>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</si>
  <si>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</si>
  <si>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</si>
  <si>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</si>
  <si>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</si>
  <si>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</si>
  <si>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</si>
  <si>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</si>
  <si>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</si>
  <si>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</si>
  <si>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</si>
  <si>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</si>
  <si>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</si>
  <si>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</si>
  <si>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</si>
  <si>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</si>
  <si>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</si>
  <si>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</si>
  <si>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</si>
  <si>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</si>
  <si>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</si>
  <si>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</si>
  <si>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</si>
  <si>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</si>
  <si>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</si>
  <si>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</si>
  <si>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</si>
  <si>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</si>
  <si>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</si>
  <si>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</si>
  <si>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</si>
  <si>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</si>
  <si>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</si>
  <si>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</si>
  <si>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</si>
  <si>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</si>
  <si>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</si>
  <si>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</si>
  <si>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</si>
  <si>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</si>
  <si>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</si>
  <si>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</si>
  <si>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</si>
  <si>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</si>
  <si>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</si>
  <si>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</si>
  <si>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</si>
  <si>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</si>
  <si>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</si>
  <si>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</si>
  <si>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</si>
  <si>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</si>
  <si>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</si>
  <si>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</si>
  <si>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</si>
  <si>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</si>
  <si>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</si>
  <si>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</si>
  <si>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</si>
  <si>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</si>
  <si>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</si>
  <si>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</si>
  <si>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</si>
  <si>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</si>
  <si>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</si>
  <si>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</si>
  <si>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</si>
  <si>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</si>
  <si>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</si>
  <si>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</si>
  <si>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</si>
  <si>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</si>
  <si>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</si>
  <si>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</si>
  <si>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</si>
  <si>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</si>
  <si>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</si>
  <si>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</si>
  <si>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</si>
  <si>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</si>
  <si>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</si>
  <si>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</si>
  <si>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</si>
  <si>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</si>
  <si>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</si>
  <si>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</si>
  <si>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</si>
  <si>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</si>
  <si>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</si>
  <si>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</si>
  <si>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</si>
  <si>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</si>
  <si>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</si>
  <si>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</si>
  <si>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</si>
  <si>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</si>
  <si>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</si>
  <si>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</si>
  <si>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</si>
  <si>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</si>
  <si>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</si>
  <si>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</si>
  <si>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</si>
  <si>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</si>
  <si>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</si>
  <si>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</si>
  <si>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</si>
  <si>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</si>
  <si>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</si>
  <si>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</si>
  <si>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</si>
  <si>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</si>
  <si>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</si>
  <si>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</si>
  <si>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</si>
  <si>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</si>
  <si>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</si>
  <si>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</si>
  <si>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</si>
  <si>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</si>
  <si>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</si>
  <si>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</si>
  <si>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</si>
  <si>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</si>
  <si>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</si>
  <si>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</si>
  <si>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</si>
  <si>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</si>
  <si>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</si>
  <si>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</si>
  <si>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</si>
  <si>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</si>
  <si>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</si>
  <si>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</si>
  <si>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</si>
  <si>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</si>
  <si>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</si>
  <si>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</si>
  <si>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</si>
  <si>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</si>
  <si>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</si>
  <si>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</si>
  <si>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</si>
  <si>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</si>
  <si>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</si>
  <si>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</si>
  <si>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</si>
  <si>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</si>
  <si>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</si>
  <si>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</si>
  <si>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</si>
  <si>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</si>
  <si>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</si>
  <si>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</si>
  <si>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</si>
  <si>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</si>
  <si>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</si>
  <si>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</si>
  <si>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</si>
  <si>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</si>
  <si>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</si>
  <si>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</si>
  <si>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</si>
  <si>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</si>
  <si>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</si>
  <si>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</si>
  <si>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</si>
  <si>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</si>
  <si>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</si>
  <si>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</si>
  <si>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</si>
  <si>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</si>
  <si>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</si>
  <si>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</si>
  <si>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</si>
  <si>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</si>
  <si>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</si>
  <si>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</si>
  <si>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</si>
  <si>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</si>
  <si>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</si>
  <si>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</si>
  <si>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</si>
  <si>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</si>
  <si>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</si>
  <si>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</si>
  <si>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</si>
  <si>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</si>
  <si>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</si>
  <si>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</si>
  <si>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</si>
  <si>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</si>
  <si>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</si>
  <si>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</si>
  <si>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</si>
  <si>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</si>
  <si>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</si>
  <si>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</si>
  <si>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</si>
  <si>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</si>
  <si>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</si>
  <si>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</si>
  <si>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</si>
  <si>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</si>
  <si>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</si>
  <si>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</si>
  <si>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</si>
  <si>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</si>
  <si>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</si>
  <si>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</si>
  <si>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</si>
  <si>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</si>
  <si>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</si>
  <si>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</si>
  <si>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</si>
  <si>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</si>
  <si>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</si>
  <si>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</si>
  <si>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</si>
  <si>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</si>
  <si>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</si>
  <si>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</si>
  <si>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</si>
  <si>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</si>
  <si>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</si>
  <si>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</si>
  <si>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</si>
  <si>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</si>
  <si>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</si>
  <si>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</si>
  <si>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</si>
  <si>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</si>
  <si>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</si>
  <si>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</si>
  <si>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</si>
  <si>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</si>
  <si>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</si>
  <si>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</si>
  <si>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</si>
  <si>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</si>
  <si>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</si>
  <si>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</si>
  <si>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</si>
  <si>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</si>
  <si>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</si>
  <si>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</si>
  <si>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</si>
  <si>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</si>
  <si>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</si>
  <si>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</si>
  <si>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</si>
  <si>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</si>
  <si>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</si>
  <si>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</si>
  <si>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</si>
  <si>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</si>
  <si>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</si>
  <si>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</si>
  <si>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</si>
  <si>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</si>
  <si>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</si>
  <si>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</si>
  <si>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</si>
  <si>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</si>
  <si>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</si>
  <si>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</si>
  <si>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</si>
  <si>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</si>
  <si>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</si>
  <si>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</si>
  <si>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</si>
  <si>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</si>
  <si>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</si>
  <si>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</si>
  <si>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</si>
  <si>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</si>
  <si>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</si>
  <si>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</si>
  <si>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</si>
  <si>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</si>
  <si>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</si>
  <si>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</si>
  <si>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</si>
  <si>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</si>
  <si>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</si>
  <si>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</si>
  <si>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</si>
  <si>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</si>
  <si>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</si>
  <si>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</si>
  <si>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</si>
  <si>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</si>
  <si>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</si>
  <si>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</si>
  <si>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</si>
  <si>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</si>
  <si>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</si>
  <si>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</si>
  <si>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</si>
  <si>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</si>
  <si>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</si>
  <si>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</si>
  <si>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</si>
  <si>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</si>
  <si>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</si>
  <si>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</si>
  <si>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</si>
  <si>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</si>
  <si>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</si>
  <si>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</si>
  <si>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</si>
  <si>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</si>
  <si>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</si>
  <si>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</si>
  <si>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</si>
  <si>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</si>
  <si>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</si>
  <si>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</si>
  <si>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</si>
  <si>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</si>
  <si>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</si>
  <si>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</si>
  <si>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</si>
  <si>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</si>
  <si>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</si>
  <si>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</si>
  <si>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</si>
  <si>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</si>
  <si>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</si>
  <si>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</si>
  <si>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</si>
  <si>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</si>
  <si>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</si>
  <si>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</si>
  <si>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</si>
  <si>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</si>
  <si>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</si>
  <si>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</si>
  <si>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</si>
  <si>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</si>
  <si>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</si>
  <si>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</si>
  <si>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</si>
  <si>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</si>
  <si>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</si>
  <si>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</si>
  <si>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</si>
  <si>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</si>
  <si>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</si>
  <si>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</si>
  <si>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</si>
  <si>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</si>
  <si>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</si>
  <si>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</si>
  <si>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</si>
  <si>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</si>
  <si>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</si>
  <si>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</si>
  <si>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</si>
  <si>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</si>
  <si>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</si>
  <si>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</si>
  <si>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</si>
  <si>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</si>
  <si>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</si>
  <si>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</si>
  <si>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</si>
  <si>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</si>
  <si>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</si>
  <si>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</si>
  <si>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</si>
  <si>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</si>
  <si>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</si>
  <si>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</si>
  <si>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</si>
  <si>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</si>
  <si>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</si>
  <si>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</si>
  <si>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</si>
  <si>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</si>
  <si>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</si>
  <si>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</si>
  <si>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</si>
  <si>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</si>
  <si>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</si>
  <si>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</si>
  <si>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</si>
  <si>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</si>
  <si>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</si>
  <si>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</si>
  <si>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</si>
  <si>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</si>
  <si>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</si>
  <si>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</si>
  <si>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</si>
  <si>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</si>
  <si>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</si>
  <si>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</si>
  <si>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</si>
  <si>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</si>
  <si>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</si>
  <si>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</si>
  <si>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</si>
  <si>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</si>
  <si>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</si>
  <si>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</si>
  <si>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</si>
  <si>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</si>
  <si>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</si>
  <si>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</si>
  <si>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</si>
  <si>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</si>
  <si>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</si>
  <si>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</si>
  <si>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</si>
  <si>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</si>
  <si>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</si>
  <si>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</si>
  <si>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</si>
  <si>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</si>
  <si>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</si>
  <si>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</si>
  <si>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</si>
  <si>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</si>
  <si>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</si>
  <si>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</si>
  <si>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</si>
  <si>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</si>
  <si>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</si>
  <si>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</si>
  <si>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</si>
  <si>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</si>
  <si>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</si>
  <si>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</si>
  <si>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</si>
  <si>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</si>
  <si>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</si>
  <si>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</si>
  <si>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</si>
  <si>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</si>
  <si>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</si>
  <si>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</si>
  <si>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</si>
  <si>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</si>
  <si>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</si>
  <si>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</si>
  <si>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</si>
  <si>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</si>
  <si>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</si>
  <si>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</si>
  <si>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</si>
  <si>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</si>
  <si>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</si>
  <si>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</si>
  <si>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</si>
  <si>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</si>
  <si>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</si>
  <si>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</si>
  <si>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</si>
  <si>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</si>
  <si>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</si>
  <si>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</si>
  <si>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</si>
  <si>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</si>
  <si>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</si>
  <si>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</si>
  <si>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</si>
  <si>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</si>
  <si>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</si>
  <si>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</si>
  <si>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</si>
  <si>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</si>
  <si>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</si>
  <si>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</si>
  <si>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</si>
  <si>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</si>
  <si>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</si>
  <si>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</si>
  <si>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</si>
  <si>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</si>
  <si>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</si>
  <si>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</si>
  <si>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</si>
  <si>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</si>
  <si>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</si>
  <si>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</si>
  <si>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</si>
  <si>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</si>
  <si>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</si>
  <si>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</si>
  <si>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</si>
  <si>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</si>
  <si>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</si>
  <si>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</si>
  <si>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</si>
  <si>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</si>
  <si>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</si>
  <si>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</si>
  <si>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</si>
  <si>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</si>
  <si>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</si>
  <si>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</si>
  <si>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</si>
  <si>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</si>
  <si>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</si>
  <si>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</si>
  <si>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</si>
  <si>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</si>
  <si>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</si>
  <si>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</si>
  <si>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</si>
  <si>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</si>
  <si>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</si>
  <si>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</si>
  <si>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</si>
  <si>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</si>
  <si>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</si>
  <si>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</si>
  <si>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</si>
  <si>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</si>
  <si>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</si>
  <si>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</si>
  <si>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</si>
  <si>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</si>
  <si>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</si>
  <si>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</si>
  <si>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</si>
  <si>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</si>
  <si>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</si>
  <si>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</si>
  <si>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</si>
  <si>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</si>
  <si>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</si>
  <si>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</si>
  <si>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</si>
  <si>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</si>
  <si>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</si>
  <si>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</si>
  <si>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</si>
  <si>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</si>
  <si>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</si>
  <si>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</si>
  <si>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</si>
  <si>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</si>
  <si>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</si>
  <si>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</si>
  <si>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</si>
  <si>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</si>
  <si>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</si>
  <si>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</si>
  <si>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</si>
  <si>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</si>
  <si>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</si>
  <si>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</si>
  <si>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</si>
  <si>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</si>
  <si>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</si>
  <si>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</si>
  <si>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</si>
  <si>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</si>
  <si>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</si>
  <si>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</si>
  <si>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</si>
  <si>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</si>
  <si>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</si>
  <si>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</si>
  <si>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</si>
  <si>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</si>
  <si>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</si>
  <si>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</si>
  <si>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</si>
  <si>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</si>
  <si>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</si>
  <si>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</si>
  <si>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</si>
  <si>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</si>
  <si>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</si>
  <si>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</si>
  <si>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</si>
  <si>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</si>
  <si>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</si>
  <si>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</si>
  <si>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</si>
  <si>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</si>
  <si>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</si>
  <si>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</si>
  <si>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</si>
  <si>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</si>
  <si>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</si>
  <si>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</si>
  <si>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</si>
  <si>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</si>
  <si>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</si>
  <si>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</si>
  <si>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</si>
  <si>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</si>
  <si>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</si>
  <si>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</si>
  <si>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</si>
  <si>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</si>
  <si>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</si>
  <si>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</si>
  <si>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</si>
  <si>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</si>
  <si>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</si>
  <si>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</si>
  <si>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</si>
  <si>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</si>
  <si>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</si>
  <si>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</si>
  <si>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</si>
  <si>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</si>
  <si>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</si>
  <si>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</si>
  <si>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</si>
  <si>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</si>
  <si>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</si>
  <si>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</si>
  <si>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</si>
  <si>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</si>
  <si>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</si>
  <si>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</si>
  <si>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</si>
  <si>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</si>
  <si>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</si>
  <si>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</si>
  <si>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</si>
  <si>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</si>
  <si>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</si>
  <si>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</si>
  <si>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</si>
  <si>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</si>
  <si>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</si>
  <si>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</si>
  <si>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</si>
  <si>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</si>
  <si>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</si>
  <si>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</si>
  <si>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</si>
  <si>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</si>
  <si>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</si>
  <si>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</si>
  <si>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</si>
  <si>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</si>
  <si>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</si>
  <si>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</si>
  <si>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</si>
  <si>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</si>
  <si>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</si>
  <si>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</si>
  <si>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</si>
  <si>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</si>
  <si>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</si>
  <si>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</si>
  <si>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</si>
  <si>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</si>
  <si>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</si>
  <si>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</si>
  <si>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</si>
  <si>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</si>
  <si>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</si>
  <si>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</si>
  <si>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</si>
  <si>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</si>
  <si>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</si>
  <si>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</si>
  <si>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</si>
  <si>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</si>
  <si>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</si>
  <si>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</si>
  <si>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</si>
  <si>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</si>
  <si>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</si>
  <si>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</si>
  <si>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</si>
  <si>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</si>
  <si>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</si>
  <si>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</si>
  <si>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</si>
  <si>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</si>
  <si>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</si>
  <si>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</si>
  <si>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</si>
  <si>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</si>
  <si>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</si>
  <si>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</si>
  <si>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</si>
  <si>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</si>
  <si>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</si>
  <si>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</si>
  <si>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</si>
  <si>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</si>
  <si>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</si>
  <si>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</si>
  <si>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</si>
  <si>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</si>
  <si>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</si>
  <si>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</si>
  <si>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</si>
  <si>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</si>
  <si>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</si>
  <si>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</si>
  <si>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</si>
  <si>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</si>
  <si>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</si>
  <si>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</si>
  <si>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</si>
  <si>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</si>
  <si>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</si>
  <si>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</si>
  <si>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</si>
  <si>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</si>
  <si>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</si>
  <si>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</si>
  <si>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</si>
  <si>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</si>
  <si>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</si>
  <si>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</si>
  <si>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</si>
  <si>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</si>
  <si>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</si>
  <si>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</si>
  <si>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</si>
  <si>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</si>
  <si>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</si>
  <si>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</si>
  <si>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</si>
  <si>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</si>
  <si>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</si>
  <si>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</si>
  <si>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</si>
  <si>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</si>
  <si>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</si>
  <si>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</si>
  <si>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</si>
  <si>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</si>
  <si>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</si>
  <si>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</si>
  <si>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</si>
  <si>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</si>
  <si>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</si>
  <si>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</si>
  <si>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</si>
  <si>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</si>
  <si>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</si>
  <si>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</si>
  <si>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</si>
  <si>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</si>
  <si>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</si>
  <si>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</si>
  <si>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</si>
  <si>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</si>
  <si>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</si>
  <si>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</si>
  <si>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</si>
  <si>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</si>
  <si>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</si>
  <si>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</si>
  <si>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</si>
  <si>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</si>
  <si>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</si>
  <si>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</si>
  <si>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</si>
  <si>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</si>
  <si>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</si>
  <si>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</si>
  <si>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</si>
  <si>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</si>
  <si>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</si>
  <si>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</si>
  <si>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</si>
  <si>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</si>
  <si>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</si>
  <si>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</si>
  <si>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</si>
  <si>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</si>
  <si>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</si>
  <si>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</si>
  <si>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</si>
  <si>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</si>
  <si>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</si>
  <si>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</si>
  <si>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</si>
  <si>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</si>
  <si>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</si>
  <si>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</si>
  <si>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</si>
  <si>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</si>
  <si>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</si>
  <si>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</si>
  <si>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</si>
  <si>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</si>
  <si>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</si>
  <si>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</si>
  <si>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</si>
  <si>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</si>
  <si>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</si>
  <si>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</si>
  <si>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</si>
  <si>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</si>
  <si>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</si>
  <si>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</si>
  <si>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</si>
  <si>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</si>
  <si>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</si>
  <si>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</si>
  <si>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</si>
  <si>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</si>
  <si>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</si>
  <si>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</si>
  <si>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</si>
  <si>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20 km</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</si>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</sst>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1" totalsRowShown="0" headerRowDxfId="157" dataDxfId="156" headerRowBorderDxfId="154" tableBorderDxfId="155" totalsRowBorderDxfId="153">
  <autoFilter ref="A1:CJ19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I15" sqref="I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296.57002175926027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45959.518447685186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45959.518447685186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45959.518447685186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45959.518447685186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45959.518447685186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45959.518447685186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45959.518447685186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45959.518447685186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45959.518447685186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45959.518447685186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45959.518447685186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45959.518447685186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45959.518447685186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45959.518447685186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45959.518447685186</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45959.518447685186</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t="shared" ref="G19:G50" ca="1" si="0">IFERROR(NOW()-F19,"")</f>
        <v>45959.518447685186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t="shared" ca="1" si="0"/>
        <v>45959.518447685186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t="shared" ca="1" si="0"/>
        <v>45959.518447685186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t="shared" ca="1" si="0"/>
        <v>45959.518447685186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t="shared" ca="1" si="0"/>
        <v>45959.518447685186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t="shared" ca="1" si="0"/>
        <v>45959.518447685186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t="shared" ca="1" si="0"/>
        <v>45959.518447685186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t="shared" ca="1" si="0"/>
        <v>45959.518447685186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t="shared" ca="1" si="0"/>
        <v>45959.518447685186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t="shared" ca="1" si="0"/>
        <v>45959.518447685186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t="shared" ca="1" si="0"/>
        <v>45959.518447685186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t="shared" ca="1" si="0"/>
        <v>45959.518447685186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t="shared" ca="1" si="0"/>
        <v>45959.518447685186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t="shared" ca="1" si="0"/>
        <v>45959.518447685186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t="shared" ca="1" si="0"/>
        <v>45959.518447685186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t="shared" ca="1" si="0"/>
        <v>45959.518447685186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t="shared" ca="1" si="0"/>
        <v>45959.518447685186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t="shared" ca="1" si="0"/>
        <v>45959.518447685186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t="shared" ca="1" si="0"/>
        <v>45959.518447685186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t="shared" ca="1" si="0"/>
        <v>45959.518447685186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t="shared" ca="1" si="0"/>
        <v>45959.518447685186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t="shared" ca="1" si="0"/>
        <v>45959.518447685186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t="shared" ca="1" si="0"/>
        <v>45959.518447685186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t="shared" ca="1" si="0"/>
        <v>45959.518447685186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t="shared" ca="1" si="0"/>
        <v>45959.518447685186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t="shared" ca="1" si="0"/>
        <v>45959.518447685186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t="shared" ca="1" si="0"/>
        <v>45959.518447685186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t="shared" ca="1" si="0"/>
        <v>45959.518447685186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t="shared" ca="1" si="0"/>
        <v>45959.518447685186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t="shared" ca="1" si="0"/>
        <v>45959.518447685186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t="shared" ca="1" si="0"/>
        <v>45959.518447685186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t="shared" ca="1" si="0"/>
        <v>45959.518447685186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t="shared" ref="G51:G82" ca="1" si="1">IFERROR(NOW()-F51,"")</f>
        <v>45959.518447685186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t="shared" ca="1" si="1"/>
        <v>45959.518447685186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t="shared" ca="1" si="1"/>
        <v>45959.518447685186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t="shared" ca="1" si="1"/>
        <v>45959.518447685186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t="shared" ca="1" si="1"/>
        <v>45959.518447685186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t="shared" ca="1" si="1"/>
        <v>45959.518447685186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t="shared" ca="1" si="1"/>
        <v>45959.518447685186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t="shared" ca="1" si="1"/>
        <v>45959.518447685186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t="shared" ca="1" si="1"/>
        <v>45959.518447685186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t="shared" ca="1" si="1"/>
        <v>45959.518447685186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t="shared" ca="1" si="1"/>
        <v>45959.518447685186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t="shared" ca="1" si="1"/>
        <v>45959.518447685186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t="shared" ca="1" si="1"/>
        <v>45959.518447685186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t="shared" ca="1" si="1"/>
        <v>45959.518447685186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t="shared" ca="1" si="1"/>
        <v>45959.518447685186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t="shared" ca="1" si="1"/>
        <v>45959.518447685186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t="shared" ca="1" si="1"/>
        <v>45959.518447685186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t="shared" ca="1" si="1"/>
        <v>45959.518447685186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t="shared" ca="1" si="1"/>
        <v>45959.518447685186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t="shared" ca="1" si="1"/>
        <v>45959.518447685186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t="shared" ca="1" si="1"/>
        <v>45959.518447685186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t="shared" ca="1" si="1"/>
        <v>45959.518447685186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t="shared" ca="1" si="1"/>
        <v>45959.518447685186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t="shared" ca="1" si="1"/>
        <v>45959.518447685186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t="shared" ca="1" si="1"/>
        <v>45959.518447685186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t="shared" ca="1" si="1"/>
        <v>45959.518447685186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t="shared" ca="1" si="1"/>
        <v>45959.518447685186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t="shared" ca="1" si="1"/>
        <v>45959.518447685186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t="shared" ca="1" si="1"/>
        <v>45959.518447685186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t="shared" ca="1" si="1"/>
        <v>45959.518447685186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t="shared" ca="1" si="1"/>
        <v>45959.518447685186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t="shared" ca="1" si="1"/>
        <v>45959.518447685186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t="shared" ref="G83:G114" ca="1" si="2">IFERROR(NOW()-F83,"")</f>
        <v>45959.518447685186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t="shared" ca="1" si="2"/>
        <v>45959.518447685186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t="shared" ca="1" si="2"/>
        <v>45959.518447685186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t="shared" ca="1" si="2"/>
        <v>45959.518447685186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t="shared" ca="1" si="2"/>
        <v>45959.518447685186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t="shared" ca="1" si="2"/>
        <v>45959.518447685186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t="shared" ca="1" si="2"/>
        <v>45959.518447685186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t="shared" ca="1" si="2"/>
        <v>45959.518447685186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t="shared" ca="1" si="2"/>
        <v>45959.518447685186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t="shared" ca="1" si="2"/>
        <v>45959.518447685186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t="shared" ca="1" si="2"/>
        <v>45959.518447685186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t="shared" ca="1" si="2"/>
        <v>45959.518447685186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t="shared" ca="1" si="2"/>
        <v>45959.518447685186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t="shared" ca="1" si="2"/>
        <v>45959.518447685186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t="shared" ca="1" si="2"/>
        <v>45959.518447685186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t="shared" ca="1" si="2"/>
        <v>45959.518447685186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t="shared" ca="1" si="2"/>
        <v>45959.518447685186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t="shared" ca="1" si="2"/>
        <v>45959.518447685186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t="shared" ca="1" si="2"/>
        <v>45959.518447685186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t="shared" ca="1" si="2"/>
        <v>45959.518447685186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t="shared" ca="1" si="2"/>
        <v>45959.518447685186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t="shared" ca="1" si="2"/>
        <v>45959.518447685186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t="shared" ca="1" si="2"/>
        <v>45959.518447685186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t="shared" ca="1" si="2"/>
        <v>45959.518447685186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t="shared" ca="1" si="2"/>
        <v>45959.518447685186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t="shared" ca="1" si="2"/>
        <v>45959.518447685186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t="shared" ca="1" si="2"/>
        <v>45959.518447685186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t="shared" ca="1" si="2"/>
        <v>45959.518447685186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t="shared" ca="1" si="2"/>
        <v>45959.518447685186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t="shared" ca="1" si="2"/>
        <v>45959.518447685186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t="shared" ca="1" si="2"/>
        <v>45959.518447685186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t="shared" ca="1" si="2"/>
        <v>45959.518447685186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t="shared" ref="G115:G146" ca="1" si="3">IFERROR(NOW()-F115,"")</f>
        <v>45959.518447685186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t="shared" ca="1" si="3"/>
        <v>45959.518447685186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t="shared" ca="1" si="3"/>
        <v>45959.518447685186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t="shared" ca="1" si="3"/>
        <v>45959.518447685186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t="shared" ca="1" si="3"/>
        <v>45959.518447685186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t="shared" ca="1" si="3"/>
        <v>45959.518447685186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t="shared" ca="1" si="3"/>
        <v>45959.518447685186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t="shared" ca="1" si="3"/>
        <v>45959.518447685186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t="shared" ca="1" si="3"/>
        <v>45959.518447685186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t="shared" ca="1" si="3"/>
        <v>45959.518447685186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t="shared" ca="1" si="3"/>
        <v>45959.518447685186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t="shared" ca="1" si="3"/>
        <v>45959.518447685186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t="shared" ca="1" si="3"/>
        <v>45959.518447685186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t="shared" ca="1" si="3"/>
        <v>45959.518447685186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t="shared" ca="1" si="3"/>
        <v>45959.518447685186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t="shared" ca="1" si="3"/>
        <v>45959.518447685186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t="shared" ca="1" si="3"/>
        <v>45959.518447685186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t="shared" ca="1" si="3"/>
        <v>45959.518447685186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t="shared" ca="1" si="3"/>
        <v>45959.518447685186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t="shared" ca="1" si="3"/>
        <v>45959.518447685186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t="shared" ca="1" si="3"/>
        <v>45959.518447685186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t="shared" ca="1" si="3"/>
        <v>45959.518447685186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t="shared" ca="1" si="3"/>
        <v>45959.518447685186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t="shared" ca="1" si="3"/>
        <v>45959.518447685186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t="shared" ca="1" si="3"/>
        <v>45959.518447685186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t="shared" ca="1" si="3"/>
        <v>45959.518447685186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t="shared" ca="1" si="3"/>
        <v>45959.518447685186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t="shared" ca="1" si="3"/>
        <v>45959.518447685186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t="shared" ca="1" si="3"/>
        <v>45959.518447685186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t="shared" ca="1" si="3"/>
        <v>45959.518447685186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t="shared" ca="1" si="3"/>
        <v>45959.518447685186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t="shared" ca="1" si="3"/>
        <v>45959.518447685186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t="shared" ref="G147:G178" ca="1" si="4">IFERROR(NOW()-F147,"")</f>
        <v>45959.518447685186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t="shared" ca="1" si="4"/>
        <v>45959.518447685186</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t="shared" ca="1" si="4"/>
        <v>45959.518447685186</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t="shared" ca="1" si="4"/>
        <v>45959.518447685186</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6297ED6-30D9-496B-846C-F58E13A8744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1"/>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134.51860972222494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0.77636435185559094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0.17328564814670244</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45959.518447685186</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45959.518447685186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45959.518447685186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45959.518447685186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45959.518447685186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45959.518447685186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45959.518447685186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45959.518447685186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45959.518447685186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45959.518447685186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45959.518447685186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45959.518447685186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45959.518447685186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45959.518447685186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45959.518447685186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45959.518447685186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45959.518447685186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45959.518447685186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45959.518447685186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45959.518447685186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45959.518447685186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45959.518447685186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45959.518447685186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45959.518447685186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45959.518447685186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45959.518447685186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45959.518447685186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45959.518447685186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45959.518447685186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45959.518447685186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45959.518447685186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45959.518447685186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45959.518447685186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45959.518447685186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45959.518447685186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45959.518447685186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45959.518447685186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45959.518447685186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45959.518447685186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45959.518447685186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45959.518447685186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61"/>
      <c r="B47" s="162" t="str">
        <f>IFERROR(VLOOKUP(D47,DB!A:K,11,0),"")</f>
        <v/>
      </c>
      <c r="C47" s="162"/>
      <c r="D47" s="162"/>
      <c r="E47" s="163"/>
      <c r="F47" s="164"/>
      <c r="G47" s="165">
        <f ca="1">IFERROR(NOW()-F47,"-")</f>
        <v>45959.518447685186</v>
      </c>
      <c r="H47" s="164"/>
      <c r="I47" s="162" t="str">
        <f>IFERROR(VLOOKUP(D47,DB!A:F,6,0),"")</f>
        <v/>
      </c>
      <c r="J47" s="162" t="str">
        <f>IFERROR(VLOOKUP(D47,DB!A:G,7,0),"")</f>
        <v/>
      </c>
      <c r="K47" s="166"/>
      <c r="L47" s="162" t="str">
        <f>IFERROR(VLOOKUP(D47,DB!A:I,9,0),"")</f>
        <v/>
      </c>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162"/>
      <c r="BX47" s="162"/>
      <c r="BY47" s="162"/>
      <c r="BZ47" s="162"/>
      <c r="CA47" s="162"/>
      <c r="CB47" s="162"/>
      <c r="CC47" s="162"/>
      <c r="CD47" s="162"/>
      <c r="CE47" s="162"/>
      <c r="CF47" s="162"/>
      <c r="CG47" s="162"/>
      <c r="CH47" s="162"/>
      <c r="CI47" s="162"/>
      <c r="CJ47" s="167"/>
    </row>
    <row r="48" spans="1:88" ht="31.5" customHeight="1">
      <c r="A48" s="113"/>
      <c r="B48" s="18" t="str">
        <f>IFERROR(VLOOKUP(D48,DB!A:K,11,0),"")</f>
        <v/>
      </c>
      <c r="C48" s="18"/>
      <c r="D48" s="18"/>
      <c r="E48" s="114"/>
      <c r="F48" s="115"/>
      <c r="G48" s="116">
        <f ca="1">IFERROR(NOW()-F48,"-")</f>
        <v>45959.518447685186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45959.518447685186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45959.518447685186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45959.518447685186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45959.518447685186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45959.518447685186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45959.518447685186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45959.518447685186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45959.518447685186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45959.518447685186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45959.518447685186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45959.518447685186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45959.518447685186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45959.518447685186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45959.518447685186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45959.518447685186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45959.518447685186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45959.518447685186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45959.518447685186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45959.518447685186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45959.518447685186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45959.518447685186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45959.518447685186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45959.518447685186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45959.518447685186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45959.518447685186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45959.518447685186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45959.518447685186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45959.518447685186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45959.518447685186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45959.518447685186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45959.518447685186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45959.518447685186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45959.518447685186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45959.518447685186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45959.518447685186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45959.518447685186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45959.518447685186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45959.518447685186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45959.518447685186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45959.518447685186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45959.518447685186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45959.518447685186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45959.518447685186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45959.518447685186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45959.518447685186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45959.518447685186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45959.518447685186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45959.518447685186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45959.518447685186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45959.518447685186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45959.518447685186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45959.518447685186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45959.518447685186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45959.518447685186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45959.518447685186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45959.518447685186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45959.518447685186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45959.518447685186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45959.518447685186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45959.518447685186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45959.518447685186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45959.518447685186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45959.518447685186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45959.518447685186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45959.518447685186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45959.518447685186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45959.518447685186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45959.518447685186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45959.518447685186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45959.518447685186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45959.518447685186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45959.518447685186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45959.518447685186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45959.518447685186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45959.518447685186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45959.518447685186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45959.518447685186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45959.518447685186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45959.518447685186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45959.518447685186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45959.518447685186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45959.518447685186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45959.518447685186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45959.518447685186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45959.518447685186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45959.518447685186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45959.518447685186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45959.518447685186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45959.518447685186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45959.518447685186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45959.518447685186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45959.518447685186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45959.518447685186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45959.518447685186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45959.518447685186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45959.518447685186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45959.518447685186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45959.518447685186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45959.518447685186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45959.518447685186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45959.518447685186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45959.518447685186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45959.518447685186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45959.518447685186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45959.518447685186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45959.518447685186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45959.518447685186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45959.518447685186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45959.518447685186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45959.518447685186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45959.518447685186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45959.518447685186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45959.518447685186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45959.518447685186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45959.518447685186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45959.518447685186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45959.518447685186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45959.518447685186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45959.518447685186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45959.518447685186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45959.518447685186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45959.518447685186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45959.518447685186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45959.518447685186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45959.518447685186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45959.518447685186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45959.518447685186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45959.518447685186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45959.518447685186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45959.518447685186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45959.518447685186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45959.518447685186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45959.518447685186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45959.518447685186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45959.518447685186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45959.518447685186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45959.518447685186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45959.518447685186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45959.518447685186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45959.518447685186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45959.518447685186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45959.518447685186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61"/>
      <c r="B191" s="162" t="str">
        <f>IFERROR(VLOOKUP(D191,DB!A:K,11,0),"")</f>
        <v/>
      </c>
      <c r="C191" s="162"/>
      <c r="D191" s="162"/>
      <c r="E191" s="163"/>
      <c r="F191" s="164"/>
      <c r="G191" s="165">
        <f ca="1">IFERROR(NOW()-F191,"-")</f>
        <v>45959.518447685186</v>
      </c>
      <c r="H191" s="164"/>
      <c r="I191" s="162" t="str">
        <f>IFERROR(VLOOKUP(D191,DB!A:F,6,0),"")</f>
        <v/>
      </c>
      <c r="J191" s="162" t="str">
        <f>IFERROR(VLOOKUP(D191,DB!A:G,7,0),"")</f>
        <v/>
      </c>
      <c r="K191" s="166"/>
      <c r="L191" s="162" t="str">
        <f>IFERROR(VLOOKUP(D191,DB!A:I,9,0),"")</f>
        <v/>
      </c>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162"/>
      <c r="BW191" s="162"/>
      <c r="BX191" s="162"/>
      <c r="BY191" s="162"/>
      <c r="BZ191" s="162"/>
      <c r="CA191" s="162"/>
      <c r="CB191" s="162"/>
      <c r="CC191" s="162"/>
      <c r="CD191" s="162"/>
      <c r="CE191" s="162"/>
      <c r="CF191" s="162"/>
      <c r="CG191" s="162"/>
      <c r="CH191" s="162"/>
      <c r="CI191" s="162"/>
      <c r="CJ191" s="167"/>
    </row>
  </sheetData>
  <dataValidations count="2">
    <dataValidation allowBlank="1" showInputMessage="1" showErrorMessage="1" sqref="E1" xr:uid="{4D935161-CDD3-4592-B877-3FB59C99E142}"/>
    <dataValidation type="list" allowBlank="1" showInputMessage="1" showErrorMessage="1" sqref="E3:E19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abSelected="1" workbookViewId="0">
      <selection activeCell="J9" sqref="J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c r="D2" s="18" t="s">
        <v>19061</v>
      </c>
      <c r="E2" s="18"/>
      <c r="F2" s="20"/>
      <c r="G2" s="21">
        <f t="shared" ref="G2:G63" ca="1" si="0">IFERROR(NOW()-F2,"-")</f>
        <v>45959.518447685186</v>
      </c>
      <c r="H2" s="22">
        <v>45959.464236111111</v>
      </c>
      <c r="I2" s="19" t="str">
        <f>IFERROR(VLOOKUP(D2,DB!A:F,6,0),"")</f>
        <v>SCECO</v>
      </c>
      <c r="J2" s="18" t="str">
        <f>IFERROR(VLOOKUP(D2,DB!A:G,7,0),"")</f>
        <v>Dead</v>
      </c>
      <c r="K2" s="46" t="s">
        <v>39112</v>
      </c>
      <c r="L2" s="23" t="str">
        <f>IFERROR(VLOOKUP(D2,DB!A:I,9,0),"")</f>
        <v>Latis</v>
      </c>
    </row>
    <row r="3" spans="1:13" ht="15" customHeight="1">
      <c r="A3" s="19"/>
      <c r="B3" s="63" t="str">
        <f>IFERROR(VLOOKUP(D3,DB!A:K,11,0),"")</f>
        <v/>
      </c>
      <c r="C3" s="18"/>
      <c r="D3" s="18"/>
      <c r="E3" s="18"/>
      <c r="F3" s="20"/>
      <c r="G3" s="21">
        <f t="shared" ca="1" si="0"/>
        <v>45959.518447685186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45959.518447685186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45959.518447685186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45959.518447685186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45959.518447685186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45959.518447685186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45959.518447685186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45959.518447685186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45959.518447685186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45959.518447685186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45959.518447685186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45959.518447685186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45959.518447685186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45959.518447685186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45959.518447685186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45959.518447685186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45959.518447685186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45959.518447685186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45959.518447685186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45959.518447685186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45959.518447685186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45959.518447685186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45959.518447685186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45959.518447685186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45959.518447685186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45959.518447685186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45959.518447685186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45959.518447685186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45959.518447685186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45959.518447685186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45959.518447685186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45959.518447685186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45959.518447685186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45959.518447685186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45959.518447685186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45959.518447685186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45959.518447685186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45959.518447685186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45959.518447685186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45959.518447685186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45959.518447685186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45959.518447685186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45959.518447685186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45959.518447685186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45959.518447685186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45959.518447685186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45959.518447685186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45959.518447685186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45959.518447685186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45959.518447685186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45959.518447685186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45959.518447685186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45959.518447685186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45959.518447685186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45959.518447685186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45959.518447685186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45959.518447685186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45959.518447685186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45959.518447685186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45959.518447685186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45959.518447685186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45959.518447685186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45959.518447685186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45959.518447685186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45959.518447685186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45959.518447685186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45959.518447685186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45959.518447685186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45959.518447685186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45959.518447685186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45959.518447685186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45959.518447685186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45959.518447685186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45959.518447685186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45959.518447685186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45959.518447685186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45959.518447685186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45959.518447685186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45959.518447685186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45959.518447685186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45959.518447685186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45959.518447685186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45959.518447685186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45959.518447685186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45959.518447685186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45959.518447685186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45959.518447685186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45959.518447685186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45959.518447685186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45959.518447685186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45959.518447685186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45959.518447685186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45959.518447685186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45959.518447685186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45959.518447685186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45959.518447685186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45959.518447685186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45959.518447685186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45959.518447685186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45959.518447685186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45959.518447685186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45959.518447685186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45959.518447685186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45959.518447685186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45959.518447685186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45959.518447685186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45959.518447685186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45959.518447685186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45959.518447685186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45959.518447685186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45959.518447685186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45959.518447685186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45959.518447685186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45959.518447685186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45959.518447685186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45959.518447685186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45959.518447685186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45959.518447685186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45959.518447685186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45959.518447685186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45959.518447685186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45959.518447685186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45959.518447685186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45959.518447685186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45959.518447685186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45959.518447685186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45959.518447685186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45959.518447685186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45959.518447685186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45959.518447685186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45959.518447685186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45959.518447685186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45959.518447685186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45959.518447685186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45959.518447685186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45959.518447685186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45959.518447685186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45959.518447685186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45959.518447685186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45959.518447685186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45959.518447685186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45959.518447685186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45959.518447685186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45959.518447685186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45959.518447685186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45959.518447685186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45959.518447685186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45959.518447685186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45959.518447685186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45959.518447685186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45959.518447685186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45959.518447685186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45959.518447685186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45959.518447685186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45959.518447685186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45959.518447685186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45959.518447685186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45959.518447685186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45959.518447685186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45959.518447685186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45959.518447685186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45959.518447685186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45959.518447685186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45959.518447685186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45959.518447685186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45959.518447685186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45959.518447685186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45959.518447685186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45959.518447685186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45959.518447685186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45959.518447685186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45959.518447685186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45959.518447685186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45959.518447685186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45959.518447685186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45959.518447685186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45959.518447685186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45959.518447685186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45959.518447685186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45959.518447685186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45959.518447685186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45959.518447685186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45959.518447685186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45959.518447685186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45959.518447685186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45959.518447685186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45959.518447685186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45959.518447685186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45959.518447685186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45959.518447685186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45959.518447685186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45959.518447685186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45959.518447685186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45959.518447685186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45959.518447685186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45959.518447685186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45959.518447685186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45959.518447685186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45959.518447685186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45959.518447685186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45959.518447685186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45959.518447685186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45959.518447685186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45959.518447685186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45959.518447685186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45959.518447685186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45959.518447685186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45959.518447685186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45959.518447685186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45959.518447685186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45959.518447685186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45959.518447685186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45959.518447685186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45959.518447685186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45959.518447685186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45959.518447685186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45959.518447685186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45959.518447685186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45959.518447685186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45959.518447685186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45959.518447685186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45959.518447685186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45959.518447685186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45959.518447685186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45959.518447685186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45959.518447685186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45959.518447685186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45959.518447685186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45959.518447685186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45959.518447685186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45959.518447685186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45959.518447685186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45959.518447685186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45959.518447685186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45959.518447685186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45959.518447685186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45959.518447685186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45959.518447685186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45959.518447685186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45959.518447685186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45959.518447685186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45959.518447685186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45959.518447685186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45959.518447685186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45959.518447685186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45959.518447685186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45959.518447685186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45959.518447685186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45959.518447685186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45959.518447685186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45959.518447685186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45959.518447685186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45959.518447685186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45959.518447685186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45959.518447685186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45959.518447685186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45959.518447685186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45959.518447685186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45959.518447685186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45959.518447685186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45959.518447685186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45959.518447685186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45959.518447685186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45959.518447685186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45959.518447685186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45959.518447685186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45959.518447685186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45959.518447685186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45959.518447685186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45959.518447685186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45959.518447685186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45959.518447685186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45959.518447685186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45959.518447685186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45959.518447685186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45959.518447685186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45959.518447685186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45959.518447685186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45959.518447685186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45959.518447685186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45959.518447685186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45959.518447685186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45959.518447685186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45959.518447685186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45959.518447685186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45959.518447685186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45959.518447685186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45959.518447685186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45959.518447685186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45959.518447685186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45959.518447685186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45959.518447685186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45959.518447685186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45959.518447685186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45959.518447685186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45959.518447685186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45959.518447685186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45959.518447685186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45959.518447685186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45959.518447685186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45959.518447685186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45959.518447685186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45959.518447685186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45959.518447685186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45959.518447685186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45959.518447685186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45959.518447685186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45959.518447685186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45959.518447685186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45959.518447685186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45959.518447685186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45959.518447685186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45959.518447685186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45959.518447685186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45959.518447685186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45959.518447685186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45959.518447685186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45959.518447685186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45959.518447685186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45959.518447685186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45959.518447685186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45959.518447685186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45959.518447685186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45959.518447685186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45959.518447685186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45959.518447685186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45959.518447685186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45959.518447685186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45959.518447685186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45959.518447685186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45959.518447685186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45959.518447685186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45959.518447685186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45959.518447685186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45959.518447685186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45959.518447685186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45959.518447685186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45959.518447685186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45959.518447685186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45959.518447685186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45959.518447685186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45959.518447685186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45959.518447685186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45959.518447685186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45959.518447685186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45959.518447685186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45959.518447685186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45959.518447685186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45959.518447685186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45959.518447685186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45959.518447685186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45959.518447685186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45959.518447685186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45959.518447685186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45959.518447685186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45959.518447685186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45959.518447685186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45959.518447685186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45959.518447685186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45959.518447685186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45959.518447685186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45959.518447685186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45959.518447685186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45959.518447685186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45959.518447685186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45959.518447685186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45959.518447685186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45959.518447685186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45959.518447685186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45959.518447685186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45959.518447685186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45959.518447685186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45959.518447685186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45959.518447685186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45959.518447685186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45959.518447685186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45959.518447685186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45959.518447685186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45959.518447685186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45959.518447685186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45959.518447685186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45959.518447685186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45959.518447685186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45959.518447685186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45959.518447685186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45959.518447685186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45959.518447685186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45959.518447685186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45959.518447685186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45959.518447685186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45959.518447685186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45959.518447685186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45959.518447685186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45959.518447685186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45959.518447685186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45959.518447685186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45959.518447685186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45959.518447685186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45959.518447685186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45959.518447685186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45959.518447685186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45959.518447685186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45959.518447685186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45959.518447685186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45959.518447685186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45959.518447685186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45959.518447685186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45959.518447685186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45959.518447685186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45959.518447685186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45959.518447685186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45959.518447685186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45959.518447685186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45959.518447685186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45959.518447685186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45959.518447685186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45959.518447685186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45959.518447685186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45959.518447685186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45959.518447685186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45959.518447685186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45959.518447685186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45959.518447685186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45959.518447685186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45959.518447685186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45959.518447685186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45959.518447685186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45959.518447685186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45959.518447685186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45959.518447685186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45959.518447685186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45959.518447685186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45959.518447685186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45959.518447685186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45959.518447685186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45959.518447685186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45959.518447685186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45959.518447685186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45959.518447685186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45959.518447685186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45959.518447685186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45959.518447685186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45959.518447685186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45959.518447685186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45959.518447685186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45959.518447685186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45959.518447685186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45959.518447685186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45959.518447685186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45959.518447685186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45959.518447685186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45959.518447685186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45959.518447685186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45959.518447685186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45959.518447685186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45959.518447685186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45959.518447685186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45959.518447685186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45959.518447685186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45959.518447685186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45959.518447685186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45959.518447685186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45959.518447685186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45959.518447685186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45959.518447685186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45959.518447685186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45959.518447685186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45959.518447685186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45959.518447685186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45959.518447685186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45959.518447685186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45959.518447685186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45959.518447685186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45959.518447685186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45959.518447685186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45959.518447685186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45959.518447685186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45959.518447685186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45959.518447685186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45959.518447685186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45959.518447685186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45959.518447685186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45959.518447685186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45959.518447685186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45959.518447685186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45959.518447685186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45959.518447685186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45959.518447685186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45959.518447685186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45959.518447685186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45959.518447685186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45959.518447685186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45959.518447685186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45959.518447685186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45959.518447685186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45959.518447685186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45959.518447685186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45959.518447685186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45959.518447685186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45959.518447685186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45959.518447685186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45959.518447685186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45959.518447685186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45959.518447685186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45959.518447685186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45959.518447685186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45959.518447685186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45959.518447685186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45959.518447685186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45959.518447685186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45959.518447685186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45959.518447685186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45959.518447685186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45959.518447685186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45959.518447685186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45959.518447685186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45959.518447685186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45959.518447685186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45959.518447685186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45959.518447685186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45959.518447685186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45959.518447685186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45959.518447685186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45959.518447685186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45959.518447685186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45959.518447685186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45959.518447685186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45959.518447685186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45959.518447685186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45959.518447685186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45959.518447685186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45959.518447685186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45959.518447685186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45959.518447685186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45959.518447685186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45959.518447685186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45959.518447685186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45959.518447685186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45959.518447685186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45959.518447685186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45959.518447685186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45959.518447685186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45959.518447685186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45959.518447685186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45959.518447685186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45959.518447685186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45959.518447685186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45959.518447685186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45959.518447685186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45959.518447685186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45959.518447685186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45959.518447685186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45959.518447685186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45959.518447685186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45959.518447685186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45959.518447685186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45959.518447685186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45959.518447685186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45959.518447685186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45959.518447685186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45959.518447685186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45959.518447685186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45959.518447685186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45959.518447685186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45959.518447685186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45959.518447685186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45959.518447685186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45959.518447685186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45959.518447685186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45959.518447685186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45959.518447685186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45959.518447685186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45959.518447685186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45959.518447685186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45959.518447685186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45959.518447685186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45959.518447685186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45959.518447685186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45959.518447685186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45959.518447685186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45959.518447685186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45959.518447685186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45959.518447685186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45959.518447685186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45959.518447685186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45959.518447685186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45959.518447685186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45959.518447685186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45959.518447685186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45959.518447685186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45959.518447685186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45959.518447685186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45959.518447685186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45959.518447685186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45959.518447685186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45959.518447685186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45959.518447685186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45959.518447685186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45959.518447685186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45959.518447685186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45959.518447685186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45959.518447685186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45959.518447685186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45959.518447685186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45959.518447685186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45959.518447685186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45959.518447685186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45959.518447685186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45959.518447685186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45959.518447685186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45959.518447685186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45959.518447685186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45959.518447685186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45959.518447685186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45959.518447685186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45959.518447685186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45959.518447685186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45959.518447685186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45959.518447685186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45959.518447685186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45959.518447685186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45959.518447685186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45959.518447685186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45959.518447685186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45959.518447685186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45959.518447685186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45959.518447685186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45959.518447685186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45959.518447685186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45959.518447685186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45959.518447685186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45959.518447685186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45959.518447685186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45959.518447685186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45959.518447685186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45959.518447685186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45959.518447685186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45959.518447685186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45959.518447685186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45959.518447685186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45959.518447685186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45959.518447685186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45959.518447685186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45959.518447685186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45959.518447685186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45959.518447685186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45959.518447685186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45959.518447685186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45959.518447685186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45959.518447685186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45959.518447685186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45959.518447685186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45959.518447685186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45959.518447685186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45959.518447685186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45959.518447685186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45959.518447685186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45959.518447685186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45959.518447685186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45959.518447685186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45959.518447685186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45959.518447685186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45959.518447685186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45959.518447685186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45959.518447685186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45959.518447685186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45959.518447685186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45959.518447685186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45959.518447685186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45959.518447685186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45959.518447685186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45959.518447685186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45959.518447685186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45959.518447685186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45959.518447685186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45959.518447685186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45959.518447685186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45959.518447685186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45959.518447685186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45959.518447685186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45959.518447685186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45959.518447685186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45959.518447685186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45959.518447685186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45959.518447685186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45959.518447685186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45959.518447685186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45959.518447685186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45959.518447685186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45959.518447685186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45959.518447685186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45959.518447685186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45959.518447685186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45959.518447685186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45959.518447685186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45959.518447685186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45959.518447685186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45959.518447685186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45959.518447685186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45959.518447685186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45959.518447685186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45959.518447685186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45959.518447685186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45959.518447685186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45959.518447685186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45959.518447685186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45959.518447685186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45959.518447685186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45959.518447685186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45959.518447685186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45959.518447685186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45959.518447685186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45959.518447685186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45959.518447685186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45959.518447685186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45959.518447685186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45959.518447685186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45959.518447685186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45959.518447685186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45959.518447685186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45959.518447685186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45959.518447685186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45959.518447685186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45959.518447685186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45959.518447685186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45959.518447685186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45959.518447685186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45959.518447685186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45959.518447685186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45959.518447685186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45959.518447685186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45959.518447685186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45959.518447685186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45959.518447685186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45959.518447685186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45959.518447685186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45959.518447685186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45959.518447685186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45959.518447685186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45959.518447685186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45959.518447685186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45959.518447685186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45959.518447685186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45959.518447685186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45959.518447685186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45959.518447685186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45959.518447685186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45959.518447685186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45959.518447685186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45959.518447685186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45959.518447685186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45959.518447685186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45959.518447685186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45959.518447685186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45959.518447685186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45959.518447685186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45959.518447685186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45959.518447685186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45959.518447685186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45959.518447685186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45959.518447685186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45959.518447685186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45959.518447685186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45959.518447685186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45959.518447685186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45959.518447685186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45959.518447685186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45959.518447685186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45959.518447685186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45959.518447685186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45959.518447685186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45959.518447685186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45959.518447685186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45959.518447685186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45959.518447685186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45959.518447685186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45959.518447685186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45959.518447685186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45959.518447685186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45959.518447685186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45959.518447685186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45959.518447685186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45959.518447685186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45959.518447685186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45959.518447685186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45959.518447685186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45959.518447685186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45959.518447685186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45959.518447685186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45959.518447685186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45959.518447685186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45959.518447685186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45959.518447685186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45959.518447685186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45959.518447685186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45959.518447685186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45959.518447685186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45959.518447685186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45959.518447685186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45959.518447685186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45959.518447685186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45959.518447685186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45959.518447685186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45959.518447685186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45959.518447685186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45959.518447685186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45959.518447685186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45959.518447685186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45959.518447685186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45959.518447685186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45959.518447685186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45959.518447685186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45959.518447685186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45959.518447685186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45959.518447685186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45959.518447685186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45959.518447685186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45959.518447685186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45959.518447685186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45959.518447685186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45959.518447685186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45959.518447685186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45959.518447685186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45959.518447685186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45959.518447685186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45959.518447685186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45959.518447685186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45959.518447685186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45959.518447685186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45959.518447685186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45959.518447685186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45959.518447685186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45959.518447685186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45959.518447685186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45959.518447685186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45959.518447685186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45959.518447685186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45959.518447685186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45959.518447685186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45959.518447685186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45959.518447685186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45959.518447685186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45959.518447685186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45959.518447685186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45959.518447685186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45959.518447685186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45959.518447685186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45959.518447685186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45959.518447685186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45959.518447685186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45959.518447685186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45959.518447685186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45959.518447685186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45959.518447685186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45959.518447685186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45959.518447685186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45959.518447685186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45959.518447685186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45959.518447685186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45959.518447685186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45959.518447685186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45959.518447685186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45959.518447685186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45959.518447685186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45959.518447685186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45959.518447685186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45959.518447685186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45959.518447685186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45959.518447685186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45959.518447685186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45959.518447685186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45959.518447685186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45959.518447685186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45959.518447685186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45959.518447685186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45959.518447685186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45959.518447685186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45959.518447685186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45959.518447685186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45959.518447685186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45959.518447685186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45959.518447685186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45959.518447685186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45959.518447685186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45959.518447685186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45959.518447685186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45959.518447685186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45959.518447685186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45959.518447685186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45959.518447685186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45959.518447685186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45959.518447685186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45959.518447685186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45959.518447685186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45959.518447685186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45959.518447685186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45959.518447685186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45959.518447685186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45959.518447685186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45959.518447685186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45959.518447685186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45959.518447685186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45959.518447685186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45959.518447685186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45959.518447685186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45959.518447685186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45959.518447685186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45959.518447685186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45959.518447685186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45959.518447685186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45959.518447685186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45959.518447685186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45959.518447685186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45959.518447685186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45959.518447685186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45959.518447685186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45959.518447685186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45959.518447685186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45959.518447685186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45959.518447685186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45959.518447685186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45959.518447685186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45959.518447685186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45959.518447685186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45959.518447685186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45959.518447685186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45959.518447685186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45959.518447685186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45959.518447685186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45959.518447685186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45959.518447685186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45959.518447685186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45959.518447685186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45959.518447685186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45959.518447685186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45959.518447685186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45959.518447685186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45959.518447685186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45959.518447685186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45959.518447685186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45959.518447685186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45959.518447685186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45959.518447685186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45959.518447685186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45959.518447685186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45959.518447685186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45959.518447685186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45959.518447685186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45959.518447685186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45959.518447685186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45959.518447685186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45959.518447685186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45959.518447685186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45959.518447685186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45959.518447685186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45959.518447685186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45959.518447685186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45959.518447685186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45959.518447685186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45959.518447685186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45959.518447685186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45959.518447685186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45959.518447685186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45959.518447685186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45959.518447685186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45959.518447685186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45959.518447685186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45959.518447685186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45959.518447685186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45959.518447685186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45959.518447685186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45959.518447685186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45959.518447685186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45959.518447685186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45959.518447685186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45959.518447685186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45959.518447685186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45959.518447685186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45959.518447685186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45959.518447685186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45959.518447685186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45959.518447685186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45959.518447685186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45959.518447685186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45959.518447685186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45959.518447685186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45959.518447685186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45959.518447685186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45959.518447685186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45959.518447685186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45959.518447685186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45959.518447685186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45959.518447685186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45959.518447685186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45959.518447685186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45959.518447685186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45959.518447685186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45959.518447685186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45959.518447685186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45959.518447685186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45959.518447685186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45959.518447685186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45959.518447685186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45959.518447685186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45959.518447685186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45959.518447685186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45959.518447685186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45959.518447685186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45959.518447685186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45959.518447685186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45959.518447685186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45959.518447685186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45959.518447685186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45959.518447685186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45959.518447685186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45959.518447685186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45959.518447685186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45959.518447685186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45959.518447685186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45959.518447685186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45959.518447685186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45959.518447685186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45959.518447685186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45959.518447685186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45959.518447685186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45959.518447685186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45959.518447685186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45959.518447685186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45959.518447685186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45959.518447685186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45959.518447685186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45959.518447685186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45959.518447685186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45959.518447685186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45959.518447685186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45959.518447685186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45959.518447685186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45959.518447685186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45959.518447685186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45959.518447685186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45959.518447685186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45959.518447685186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45959.518447685186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45959.518447685186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45959.518447685186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45959.518447685186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45959.518447685186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45959.518447685186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45959.518447685186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45959.518447685186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45959.518447685186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45959.518447685186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45959.518447685186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45959.518447685186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45959.518447685186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45959.518447685186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45959.518447685186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45959.518447685186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45959.518447685186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45959.518447685186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45959.518447685186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45959.518447685186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45959.518447685186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45959.518447685186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45959.518447685186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45959.518447685186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45959.518447685186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45959.518447685186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45959.518447685186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45959.518447685186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45959.518447685186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45959.518447685186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45959.518447685186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45959.518447685186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45959.518447685186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45959.518447685186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45959.518447685186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45959.518447685186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45959.518447685186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45959.518447685186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45959.518447685186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45959.518447685186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45959.518447685186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45959.518447685186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45959.518447685186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45959.518447685186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45959.518447685186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45959.518447685186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45959.518447685186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45959.518447685186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45959.518447685186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45959.518447685186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45959.518447685186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45959.518447685186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45959.518447685186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45959.518447685186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45959.518447685186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45959.518447685186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45959.518447685186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45959.518447685186</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256.03773009259021</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c r="G3" s="124">
        <f ca="1">IFERROR(NOW()-F3,"")</f>
        <v>45959.518447685186</v>
      </c>
      <c r="H3" s="123">
        <v>45959.359988425924</v>
      </c>
      <c r="I3" s="119" t="str">
        <f>IFERROR(VLOOKUP(D3,DB!A:F,6,0),"")</f>
        <v>SCECO</v>
      </c>
      <c r="J3" s="119" t="str">
        <f>IFERROR(VLOOKUP(D3,DB!A:G,7,0),"")</f>
        <v>Weak</v>
      </c>
      <c r="K3" s="125" t="s">
        <v>39116</v>
      </c>
      <c r="L3" s="121" t="str">
        <f>IFERROR(VLOOKUP(D3,DB!A:I,9,0),"")</f>
        <v>Latis</v>
      </c>
    </row>
    <row r="4" spans="1:16" ht="15" customHeight="1">
      <c r="A4" s="119" t="s">
        <v>39117</v>
      </c>
      <c r="B4" s="119" t="str">
        <f>IFERROR(VLOOKUP(D4,DB!A:K,11,0),"")</f>
        <v>R4</v>
      </c>
      <c r="C4" s="120">
        <v>2</v>
      </c>
      <c r="D4" s="94" t="s">
        <v>35060</v>
      </c>
      <c r="E4" s="98" t="s">
        <v>39021</v>
      </c>
      <c r="F4" s="123"/>
      <c r="G4" s="124">
        <f ca="1">IFERROR(NOW()-F4,"")</f>
        <v>45959.518447685186</v>
      </c>
      <c r="H4" s="123">
        <v>45959.408807870372</v>
      </c>
      <c r="I4" s="119" t="str">
        <f>IFERROR(VLOOKUP(D4,DB!A:F,6,0),"")</f>
        <v>SCECO</v>
      </c>
      <c r="J4" s="119" t="str">
        <f>IFERROR(VLOOKUP(D4,DB!A:G,7,0),"")</f>
        <v>Vandalized</v>
      </c>
      <c r="K4" s="125" t="s">
        <v>39118</v>
      </c>
      <c r="L4" s="121" t="str">
        <f>IFERROR(VLOOKUP(D4,DB!A:I,9,0),"")</f>
        <v>Latis</v>
      </c>
    </row>
    <row r="5" spans="1:16" ht="15" customHeight="1">
      <c r="A5" s="119" t="s">
        <v>39115</v>
      </c>
      <c r="B5" s="119" t="str">
        <f>IFERROR(VLOOKUP(D5,DB!A:K,11,0),"")</f>
        <v>R4</v>
      </c>
      <c r="C5" s="120">
        <v>1</v>
      </c>
      <c r="D5" s="94" t="s">
        <v>34938</v>
      </c>
      <c r="E5" s="98" t="s">
        <v>39021</v>
      </c>
      <c r="F5" s="123"/>
      <c r="G5" s="124">
        <f ca="1">IFERROR(NOW()-F5,"")</f>
        <v>45959.518447685186</v>
      </c>
      <c r="H5" s="123">
        <v>45959.408807870372</v>
      </c>
      <c r="I5" s="119" t="str">
        <f>IFERROR(VLOOKUP(D5,DB!A:F,6,0),"")</f>
        <v>SCECO</v>
      </c>
      <c r="J5" s="119" t="str">
        <f>IFERROR(VLOOKUP(D5,DB!A:G,7,0),"")</f>
        <v>Vandalized</v>
      </c>
      <c r="K5" s="125" t="s">
        <v>39119</v>
      </c>
      <c r="L5" s="121" t="str">
        <f>IFERROR(VLOOKUP(D5,DB!A:I,9,0),"")</f>
        <v>Latis</v>
      </c>
    </row>
    <row r="6" spans="1:16" ht="15" customHeight="1">
      <c r="A6" s="119" t="s">
        <v>39120</v>
      </c>
      <c r="B6" s="119" t="str">
        <f>IFERROR(VLOOKUP(D6,DB!A:K,11,0),"")</f>
        <v>R4</v>
      </c>
      <c r="C6" s="120">
        <v>1</v>
      </c>
      <c r="D6" s="94" t="s">
        <v>35139</v>
      </c>
      <c r="E6" s="98" t="s">
        <v>39021</v>
      </c>
      <c r="F6" s="123">
        <v>45959.433553240742</v>
      </c>
      <c r="G6" s="124">
        <f ca="1">IFERROR(NOW()-F6,"")</f>
        <v>8.4894444444216788E-2</v>
      </c>
      <c r="H6" s="123">
        <v>45959.428020833337</v>
      </c>
      <c r="I6" s="119" t="str">
        <f>IFERROR(VLOOKUP(D6,DB!A:F,6,0),"")</f>
        <v>SCECO</v>
      </c>
      <c r="J6" s="119" t="str">
        <f>IFERROR(VLOOKUP(D6,DB!A:G,7,0),"")</f>
        <v>Dead</v>
      </c>
      <c r="K6" s="125" t="s">
        <v>39121</v>
      </c>
      <c r="L6" s="121" t="str">
        <f>IFERROR(VLOOKUP(D6,DB!A:I,9,0),"")</f>
        <v>Latis</v>
      </c>
    </row>
    <row r="7" spans="1:16" ht="15" customHeight="1">
      <c r="A7" s="119" t="s">
        <v>39122</v>
      </c>
      <c r="B7" s="119" t="str">
        <f>IFERROR(VLOOKUP(D7,DB!A:K,11,0),"")</f>
        <v>R4</v>
      </c>
      <c r="C7" s="120">
        <v>1</v>
      </c>
      <c r="D7" s="94" t="s">
        <v>36707</v>
      </c>
      <c r="E7" s="98" t="s">
        <v>39021</v>
      </c>
      <c r="F7" s="123">
        <v>45959.47314814815</v>
      </c>
      <c r="G7" s="124">
        <f ca="1">IFERROR(NOW()-F7,"")</f>
        <v>4.5299537036044057E-2</v>
      </c>
      <c r="H7" s="123">
        <v>45959.467523148145</v>
      </c>
      <c r="I7" s="119" t="str">
        <f>IFERROR(VLOOKUP(D7,DB!A:F,6,0),"")</f>
        <v>Generator-SG</v>
      </c>
      <c r="J7" s="119" t="str">
        <f>IFERROR(VLOOKUP(D7,DB!A:G,7,0),"")</f>
        <v>Dead</v>
      </c>
      <c r="K7" s="125" t="s">
        <v>39123</v>
      </c>
      <c r="L7" s="121" t="str">
        <f>IFERROR(VLOOKUP(D7,DB!A:I,9,0),"")</f>
        <v>Latis</v>
      </c>
    </row>
    <row r="8" spans="1:16" ht="15" customHeight="1">
      <c r="A8" s="119"/>
      <c r="B8" s="119" t="str">
        <f>IFERROR(VLOOKUP(D8,DB!A:K,11,0),"")</f>
        <v/>
      </c>
      <c r="C8" s="120"/>
      <c r="D8" s="94"/>
      <c r="E8" s="98"/>
      <c r="F8" s="123"/>
      <c r="G8" s="124">
        <f ca="1">IFERROR(NOW()-F8,"")</f>
        <v>45959.518447685186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45959.518447685186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45959.518447685186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45959.518447685186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45959.518447685186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45959.518447685186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45959.518447685186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45959.518447685186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45959.518447685186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45959.518447685186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45959.518447685186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45959.518447685186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45959.518447685186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45959.518447685186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45959.518447685186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45959.518447685186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45959.518447685186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45959.518447685186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45959.518447685186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45959.518447685186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45959.518447685186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45959.518447685186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45959.518447685186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45959.518447685186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45959.518447685186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45959.518447685186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45959.518447685186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45959.518447685186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45959.518447685186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45959.518447685186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45959.518447685186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45959.518447685186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45959.518447685186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45959.518447685186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45959.518447685186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45959.518447685186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45959.518447685186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45959.518447685186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45959.518447685186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45959.518447685186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45959.518447685186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45959.518447685186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45959.518447685186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45959.518447685186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45959.518447685186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45959.518447685186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45959.518447685186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45959.518447685186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45959.518447685186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45959.518447685186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45959.518447685186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45959.518447685186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45959.518447685186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45959.518447685186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45959.518447685186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45959.518447685186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45959.518447685186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45959.518447685186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45959.518447685186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45959.518447685186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45959.518447685186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45959.518447685186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45959.518447685186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45959.518447685186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45959.518447685186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45959.518447685186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45959.518447685186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45959.518447685186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45959.518447685186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45959.518447685186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45959.518447685186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45959.518447685186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45959.518447685186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45959.518447685186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45959.518447685186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45959.518447685186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45959.518447685186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45959.518447685186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45959.518447685186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45959.518447685186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45959.518447685186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45959.518447685186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45959.518447685186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45959.518447685186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45959.518447685186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45959.518447685186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45959.518447685186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45959.518447685186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45959.518447685186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45959.518447685186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45959.518447685186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45959.518447685186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45959.518447685186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45959.518447685186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45959.518447685186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45959.518447685186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45959.518447685186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45959.518447685186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45959.518447685186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45959.518447685186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45959.518447685186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45959.518447685186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45959.518447685186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45959.518447685186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45959.518447685186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45959.518447685186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45959.518447685186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45959.518447685186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45959.518447685186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45959.518447685186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45959.518447685186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45959.518447685186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45959.518447685186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45959.518447685186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45959.518447685186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45959.518447685186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45959.518447685186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45959.518447685186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45959.518447685186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45959.518447685186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45959.518447685186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45959.518447685186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45959.518447685186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45959.518447685186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45959.518447685186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45959.518447685186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45959.518447685186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45959.518447685186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45959.518447685186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45959.518447685186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45959.518447685186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45959.518447685186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45959.518447685186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45959.518447685186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45959.518447685186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45959.518447685186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45959.518447685186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45959.518447685186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45959.518447685186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45959.518447685186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45959.518447685186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45959.518447685186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45959.518447685186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45959.518447685186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45959.518447685186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45959.518447685186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45959.518447685186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45959.518447685186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45959.518447685186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45959.518447685186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45959.518447685186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45959.518447685186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45959.518447685186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45959.518447685186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45959.518447685186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45959.518447685186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45959.518447685186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45959.518447685186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45959.518447685186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45959.518447685186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45959.518447685186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45959.518447685186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45959.518447685186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45959.518447685186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45959.518447685186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45959.518447685186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45959.518447685186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45959.518447685186</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45959.518447685186</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67.686387499998091</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39100</v>
      </c>
      <c r="F3" s="38">
        <v>45926.188877314817</v>
      </c>
      <c r="G3" s="144">
        <f t="shared" ref="G3" ca="1" si="0">IFERROR(NOW()-F3,"")</f>
        <v>33.329570370369765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39100</v>
      </c>
      <c r="F4" s="153">
        <v>45948.661111111112</v>
      </c>
      <c r="G4" s="154">
        <f ca="1">IFERROR(NOW()-F4,"")</f>
        <v>10.857336574073997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c r="E5" s="152"/>
      <c r="F5" s="153"/>
      <c r="G5" s="154">
        <f ca="1">IFERROR(NOW()-F5,"")</f>
        <v>45959.518447685186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45959.518447685186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45959.518447685186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45959.518447685186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45959.518447685186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45959.518447685186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45959.518447685186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45959.518447685186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45959.518447685186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45959.518447685186</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45959.518447685186</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45959.518447685186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45959.518447685186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45959.518447685186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45959.518447685186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45959.518447685186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45959.518447685186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45959.518447685186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45959.518447685186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45959.518447685186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45959.518447685186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45959.518447685186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45959.518447685186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45959.518447685186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45959.518447685186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45959.518447685186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45959.518447685186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45959.518447685186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45959.518447685186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45959.518447685186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45959.518447685186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45959.518447685186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45959.518447685186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45959.518447685186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45959.518447685186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45959.518447685186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45959.518447685186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45959.518447685186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45959.518447685186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45959.518447685186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45959.518447685186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45959.518447685186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45959.518447685186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45959.518447685186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45959.518447685186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45959.518447685186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45959.518447685186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45959.518447685186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45959.518447685186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45959.518447685186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45959.518447685186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45959.518447685186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45959.518447685186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45959.518447685186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45959.518447685186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45959.518447685186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45959.518447685186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45959.518447685186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45959.518447685186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45959.518447685186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45959.518447685186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45959.518447685186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45959.518447685186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45959.518447685186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45959.518447685186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45959.518447685186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45959.518447685186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45959.518447685186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45959.518447685186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45959.518447685186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45959.518447685186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45959.518447685186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45959.518447685186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45959.518447685186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45959.518447685186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45959.518447685186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45959.518447685186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45959.518447685186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45959.518447685186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45959.518447685186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45959.518447685186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45959.518447685186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45959.518447685186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45959.518447685186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45959.518447685186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45959.518447685186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45959.518447685186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45959.518447685186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45959.518447685186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45959.518447685186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45959.518447685186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45959.518447685186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45959.518447685186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45959.518447685186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45959.518447685186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45959.518447685186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45959.518447685186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45959.518447685186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45959.518447685186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45959.518447685186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45959.518447685186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45959.518447685186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45959.518447685186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45959.518447685186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45959.518447685186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45959.518447685186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45959.518447685186</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45959.518447685186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45959.518447685186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45959.518447685186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45959.518447685186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45959.518447685186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45959.518447685186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45959.518447685186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45959.518447685186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45959.518447685186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45959.518447685186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45959.518447685186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45959.518447685186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45959.518447685186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45959.518447685186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45959.518447685186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45959.518447685186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45959.518447685186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45959.518447685186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45959.518447685186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45959.518447685186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45959.518447685186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45959.518447685186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45959.518447685186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45959.518447685186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45959.518447685186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45959.518447685186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45959.518447685186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45959.518447685186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45959.518447685186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45959.518447685186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45959.518447685186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45959.518447685186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45959.518447685186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45959.518447685186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45959.518447685186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45959.518447685186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45959.518447685186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45959.518447685186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45959.518447685186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45959.518447685186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45959.518447685186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45959.518447685186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45959.518447685186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45959.518447685186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45959.518447685186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45959.518447685186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45959.518447685186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45959.518447685186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45959.518447685186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45959.518447685186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45959.518447685186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45959.518447685186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45959.518447685186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45959.518447685186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45959.518447685186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45959.518447685186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45959.518447685186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45959.518447685186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45959.518447685186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45959.518447685186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45959.518447685186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45959.518447685186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45959.518447685186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45959.518447685186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45959.518447685186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45959.518447685186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45959.518447685186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45959.518447685186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45959.518447685186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45959.518447685186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45959.518447685186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45959.518447685186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45959.518447685186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45959.518447685186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45959.518447685186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45959.518447685186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45959.518447685186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45959.518447685186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45959.518447685186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45959.518447685186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45959.518447685186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45959.518447685186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45959.518447685186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45959.518447685186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45959.518447685186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45959.518447685186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45959.518447685186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45959.518447685186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45959.518447685186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45959.518447685186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45959.518447685186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45959.518447685186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45959.518447685186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45959.518447685186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45959.518447685186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45959.518447685186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45959.518447685186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45959.518447685186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45959.518447685186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45959.518447685186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45959.518447685186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45959.518447685186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45959.518447685186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45959.518447685186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45959.518447685186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45959.518447685186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45959.518447685186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45959.518447685186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45959.518447685186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45959.518447685186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45959.518447685186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45959.518447685186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45959.518447685186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45959.518447685186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45959.518447685186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45959.518447685186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45959.518447685186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45959.518447685186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45959.518447685186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45959.518447685186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45959.518447685186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45959.518447685186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45959.518447685186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45959.518447685186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45959.518447685186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45959.518447685186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45959.518447685186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45959.518447685186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45959.518447685186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45959.518447685186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45959.518447685186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45959.518447685186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45959.518447685186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45959.518447685186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45959.518447685186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45959.518447685186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45959.518447685186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45959.518447685186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45959.518447685186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45959.518447685186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45959.518447685186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45959.518447685186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45959.518447685186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45959.518447685186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45959.518447685186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45959.518447685186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45959.518447685186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45959.518447685186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45959.518447685186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45959.518447685186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45959.518447685186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45959.518447685186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45959.518447685186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45959.518447685186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45959.518447685186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45959.518447685186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45959.518447685186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45959.518447685186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45959.518447685186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45959.518447685186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45959.518447685186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45959.518447685186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45959.518447685186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45959.518447685186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45959.518447685186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45959.518447685186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45959.518447685186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45959.518447685186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45959.518447685186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45959.518447685186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45959.518447685186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45959.518447685186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45959.518447685186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45959.518447685186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45959.518447685186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45959.518447685186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45959.518447685186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45959.518447685186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45959.518447685186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45959.518447685186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45959.518447685186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45959.518447685186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45959.518447685186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45959.518447685186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45959.518447685186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45959.518447685186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45959.518447685186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45959.518447685186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45959.518447685186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45959.518447685186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45959.518447685186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45959.518447685186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45959.518447685186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45959.518447685186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45959.518447685186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45959.518447685186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45959.518447685186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45959.518447685186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45959.518447685186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45959.518447685186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45959.518447685186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45959.518447685186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45959.518447685186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45959.518447685186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45959.518447685186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45959.518447685186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45959.518447685186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45959.518447685186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45959.518447685186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45959.518447685186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45959.518447685186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45959.518447685186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45959.518447685186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45959.518447685186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45959.518447685186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45959.518447685186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45959.518447685186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45959.518447685186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45959.518447685186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45959.518447685186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45959.518447685186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45959.518447685186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45959.518447685186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45959.518447685186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45959.518447685186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45959.518447685186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45959.518447685186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45959.518447685186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45959.518447685186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45959.518447685186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45959.518447685186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45959.518447685186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45959.518447685186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45959.518447685186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45959.518447685186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45959.518447685186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45959.518447685186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45959.518447685186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45959.518447685186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45959.518447685186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45959.518447685186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45959.518447685186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45959.518447685186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45959.518447685186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45959.518447685186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45959.518447685186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45959.518447685186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45959.518447685186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45959.518447685186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45959.518447685186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45959.518447685186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45959.518447685186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45959.518447685186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45959.518447685186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45959.518447685186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45959.518447685186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45959.518447685186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45959.518447685186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45959.518447685186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45959.518447685186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45959.518447685186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45959.518447685186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45959.518447685186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45959.518447685186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45959.518447685186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45959.518447685186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45959.518447685186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45959.518447685186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45959.518447685186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45959.518447685186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45959.518447685186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45959.518447685186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45959.518447685186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45959.518447685186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45959.518447685186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45959.518447685186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45959.518447685186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45959.518447685186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45959.518447685186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45959.518447685186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45959.518447685186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45959.518447685186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45959.518447685186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45959.518447685186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45959.518447685186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45959.518447685186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45959.518447685186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45959.518447685186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45959.518447685186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45959.518447685186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45959.518447685186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45959.518447685186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45959.518447685186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45959.518447685186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45959.518447685186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45959.518447685186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45959.518447685186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45959.518447685186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45959.518447685186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45959.518447685186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45959.518447685186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45959.518447685186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45959.518447685186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45959.518447685186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45959.518447685186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45959.518447685186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45959.518447685186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45959.518447685186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45959.518447685186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45959.518447685186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45959.518447685186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45959.518447685186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45959.518447685186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45959.518447685186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45959.518447685186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45959.518447685186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45959.518447685186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45959.518447685186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45959.518447685186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45959.518447685186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45959.518447685186</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1</v>
      </c>
      <c r="D2" s="103" t="s">
        <v>37504</v>
      </c>
      <c r="E2" s="106" t="s">
        <v>39021</v>
      </c>
      <c r="F2" s="171">
        <v>45959.449525462966</v>
      </c>
      <c r="G2" s="77">
        <f ca="1">IFERROR(NOW()-F2,"-")</f>
        <v>6.892222222086275E-2</v>
      </c>
      <c r="H2" s="107">
        <v>45959.443981481483</v>
      </c>
      <c r="I2" s="103" t="str">
        <f>IFERROR(VLOOKUP(D2,DB!A:F,6,0),"")</f>
        <v>SCECO</v>
      </c>
      <c r="J2" s="102" t="str">
        <f>IFERROR(VLOOKUP(D2,DB!A:G,7,0),"")</f>
        <v>Dead</v>
      </c>
      <c r="K2" s="108" t="s">
        <v>39131</v>
      </c>
      <c r="L2" s="109" t="str">
        <f>IFERROR(VLOOKUP(D2,DB!A:I,9,0),"")</f>
        <v>Latis</v>
      </c>
    </row>
    <row r="3" spans="1:16383" ht="31.5" customHeight="1">
      <c r="A3" s="104"/>
      <c r="B3" s="103" t="str">
        <f>IFERROR(VLOOKUP(D3,DB!A:K,11,0),"")</f>
        <v/>
      </c>
      <c r="C3" s="105"/>
      <c r="D3" s="170"/>
      <c r="E3" s="106"/>
      <c r="F3" s="107"/>
      <c r="G3" s="77">
        <f ca="1">IFERROR(NOW()-F3,"-")</f>
        <v>45959.518447685186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45959.518447685186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45959.518447685186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45959.518447685186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45959.518447685186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45959.518447685186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45959.518447685186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45959.518447685186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45959.518447685186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45959.518447685186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45959.518447685186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45959.518447685186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45959.518447685186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45959.518447685186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45959.518447685186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45959.518447685186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45959.518447685186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45959.518447685186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45959.518447685186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45959.518447685186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45959.518447685186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45959.518447685186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45959.518447685186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45959.518447685186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45959.518447685186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45959.518447685186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45959.518447685186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45959.518447685186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45959.518447685186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45959.518447685186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45959.518447685186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45959.518447685186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45959.518447685186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45959.518447685186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45959.518447685186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45959.518447685186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45959.518447685186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45959.518447685186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45959.518447685186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45959.518447685186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45959.518447685186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45959.518447685186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45959.518447685186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45959.518447685186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45959.518447685186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45959.518447685186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45959.518447685186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45959.518447685186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45959.518447685186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45959.518447685186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45959.518447685186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45959.518447685186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45959.518447685186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45959.518447685186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45959.518447685186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45959.518447685186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45959.518447685186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45959.518447685186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45959.518447685186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45959.518447685186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45959.518447685186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45959.518447685186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45959.518447685186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45959.518447685186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45959.518447685186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45959.518447685186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45959.518447685186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45959.518447685186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45959.518447685186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45959.518447685186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45959.518447685186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45959.518447685186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45959.518447685186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45959.518447685186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45959.518447685186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45959.518447685186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45959.518447685186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45959.518447685186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45959.518447685186</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2025-10-29T09:28:10Z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