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48" documentId="120_S{2AC9BD13-BADA-5192-A53E-5A8FF88502F6}" xr6:coauthVersionLast="47" xr6:coauthVersionMax="47" xr10:uidLastSave="{D059CAD5-324B-44A8-991D-40B2E19F16F7}"/>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<sst xmlns="http://schemas.openxmlformats.org/spreadsheetml/2006/main" count="180320" uniqueCount="39127">
  <si>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</si>
  <si>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</si>
  <si>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</si>
  <si>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</si>
  <si>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</si>
  <si>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</si>
  <si>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</si>
  <si>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</si>
  <si>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</si>
  <si>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</si>
  <si>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</si>
  <si>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</si>
  <si>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</si>
  <si>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</si>
  <si>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</si>
  <si>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</si>
  <si>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</si>
  <si>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</si>
  <si>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</si>
  <si>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</si>
  <si>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</si>
  <si>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</si>
  <si>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</si>
  <si>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</si>
  <si>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</si>
  <si>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</si>
  <si>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</si>
  <si>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</si>
  <si>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</si>
  <si>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</si>
  <si>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</si>
  <si>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</si>
  <si>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</si>
  <si>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</si>
  <si>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</si>
  <si>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</si>
  <si>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</si>
  <si>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</si>
  <si>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</si>
  <si>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</si>
  <si>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</si>
  <si>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</si>
  <si>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</si>
  <si>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</si>
  <si>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</si>
  <si>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</si>
  <si>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</si>
  <si>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</si>
  <si>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</si>
  <si>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</si>
  <si>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</si>
  <si>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</si>
  <si>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</si>
  <si>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</si>
  <si>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</si>
  <si>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</si>
  <si>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</si>
  <si>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</si>
  <si>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</si>
  <si>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</si>
  <si>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</si>
  <si>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</si>
  <si>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</si>
  <si>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</si>
  <si>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</si>
  <si>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</si>
  <si>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</si>
  <si>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</si>
  <si>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</si>
  <si>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</si>
  <si>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</si>
  <si>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</si>
  <si>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</si>
  <si>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</si>
  <si>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</si>
  <si>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</si>
  <si>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</si>
  <si>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</si>
  <si>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</si>
  <si>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</si>
  <si>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</si>
  <si>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</si>
  <si>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</si>
  <si>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</si>
  <si>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</si>
  <si>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</si>
  <si>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</si>
  <si>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</si>
  <si>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</si>
  <si>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</si>
  <si>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</si>
  <si>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</si>
  <si>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</si>
  <si>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</si>
  <si>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</si>
  <si>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</si>
  <si>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</si>
  <si>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</si>
  <si>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</si>
  <si>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</si>
  <si>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</si>
  <si>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</si>
  <si>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</si>
  <si>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</si>
  <si>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</si>
  <si>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</si>
  <si>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</si>
  <si>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</si>
  <si>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</si>
  <si>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</si>
  <si>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</si>
  <si>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</si>
  <si>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</si>
  <si>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</si>
  <si>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</si>
  <si>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</si>
  <si>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</si>
  <si>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</si>
  <si>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</si>
  <si>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</si>
  <si>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</si>
  <si>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</si>
  <si>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</si>
  <si>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</si>
  <si>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</si>
  <si>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</si>
  <si>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</si>
  <si>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</si>
  <si>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</si>
  <si>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</si>
  <si>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</si>
  <si>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</si>
  <si>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</si>
  <si>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</si>
  <si>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</si>
  <si>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</si>
  <si>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</si>
  <si>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</si>
  <si>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</si>
  <si>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</si>
  <si>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</si>
  <si>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</si>
  <si>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</si>
  <si>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</si>
  <si>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</si>
  <si>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</si>
  <si>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</si>
  <si>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</si>
  <si>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</si>
  <si>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</si>
  <si>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</si>
  <si>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</si>
  <si>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</si>
  <si>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</si>
  <si>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</si>
  <si>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</si>
  <si>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</si>
  <si>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</si>
  <si>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</si>
  <si>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</si>
  <si>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</si>
  <si>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</si>
  <si>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</si>
  <si>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</si>
  <si>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</si>
  <si>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</si>
  <si>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</si>
  <si>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</si>
  <si>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</si>
  <si>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</si>
  <si>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</si>
  <si>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</si>
  <si>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</si>
  <si>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</si>
  <si>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</si>
  <si>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</si>
  <si>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</si>
  <si>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</si>
  <si>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</si>
  <si>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</si>
  <si>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</si>
  <si>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</si>
  <si>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</si>
  <si>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</si>
  <si>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</si>
  <si>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</si>
  <si>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</si>
  <si>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</si>
  <si>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</si>
  <si>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</si>
  <si>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</si>
  <si>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</si>
  <si>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</si>
  <si>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</si>
  <si>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</si>
  <si>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</si>
  <si>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</si>
  <si>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</si>
  <si>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</si>
  <si>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</si>
  <si>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</si>
  <si>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</si>
  <si>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</si>
  <si>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</si>
  <si>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</si>
  <si>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</si>
  <si>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</si>
  <si>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</si>
  <si>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</si>
  <si>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</si>
  <si>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</si>
  <si>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</si>
  <si>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</si>
  <si>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</si>
  <si>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</si>
  <si>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</si>
  <si>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</si>
  <si>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</si>
  <si>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</si>
  <si>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</si>
  <si>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</si>
  <si>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</si>
  <si>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</si>
  <si>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</si>
  <si>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</si>
  <si>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</si>
  <si>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</si>
  <si>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</si>
  <si>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</si>
  <si>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</si>
  <si>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</si>
  <si>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</si>
  <si>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</si>
  <si>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</si>
  <si>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</si>
  <si>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</si>
  <si>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</si>
  <si>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</si>
  <si>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</si>
  <si>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</si>
  <si>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</si>
  <si>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</si>
  <si>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</si>
  <si>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</si>
  <si>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</si>
  <si>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</si>
  <si>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</si>
  <si>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</si>
  <si>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</si>
  <si>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</si>
  <si>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</si>
  <si>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</si>
  <si>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</si>
  <si>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</si>
  <si>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</si>
  <si>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</si>
  <si>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</si>
  <si>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</si>
  <si>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</si>
  <si>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</si>
  <si>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</si>
  <si>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</si>
  <si>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</si>
  <si>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</si>
  <si>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</si>
  <si>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</si>
  <si>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</si>
  <si>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</si>
  <si>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</si>
  <si>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</si>
  <si>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</si>
  <si>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</si>
  <si>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</si>
  <si>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</si>
  <si>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</si>
  <si>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</si>
  <si>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</si>
  <si>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</si>
  <si>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</si>
  <si>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</si>
  <si>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</si>
  <si>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</si>
  <si>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</si>
  <si>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</si>
  <si>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</si>
  <si>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</si>
  <si>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</si>
  <si>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</si>
  <si>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</si>
  <si>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</si>
  <si>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</si>
  <si>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</si>
  <si>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</si>
  <si>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</si>
  <si>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</si>
  <si>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</si>
  <si>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</si>
  <si>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</si>
  <si>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</si>
  <si>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</si>
  <si>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</si>
  <si>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</si>
  <si>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</si>
  <si>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</si>
  <si>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</si>
  <si>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</si>
  <si>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</si>
  <si>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</si>
  <si>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</si>
  <si>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</si>
  <si>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</si>
  <si>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</si>
  <si>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</si>
  <si>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</si>
  <si>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</si>
  <si>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</si>
  <si>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</si>
  <si>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</si>
  <si>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</si>
  <si>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</si>
  <si>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</si>
  <si>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</si>
  <si>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</si>
  <si>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</si>
  <si>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</si>
  <si>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</si>
  <si>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</si>
  <si>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</si>
  <si>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</si>
  <si>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</si>
  <si>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</si>
  <si>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</si>
  <si>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</si>
  <si>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</si>
  <si>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</si>
  <si>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</si>
  <si>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</si>
  <si>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</si>
  <si>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</si>
  <si>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</si>
  <si>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</si>
  <si>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</si>
  <si>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</si>
  <si>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</si>
  <si>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</si>
  <si>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</si>
  <si>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</si>
  <si>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</si>
  <si>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</si>
  <si>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</si>
  <si>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</si>
  <si>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</si>
  <si>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</si>
  <si>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</si>
  <si>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</si>
  <si>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</si>
  <si>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</si>
  <si>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</si>
  <si>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</si>
  <si>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</si>
  <si>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</si>
  <si>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</si>
  <si>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</si>
  <si>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</si>
  <si>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</si>
  <si>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</si>
  <si>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</si>
  <si>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</si>
  <si>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</si>
  <si>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</si>
  <si>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</si>
  <si>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</si>
  <si>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</si>
  <si>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</si>
  <si>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</si>
  <si>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</si>
  <si>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</si>
  <si>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</si>
  <si>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</si>
  <si>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</si>
  <si>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</si>
  <si>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</si>
  <si>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</si>
  <si>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</si>
  <si>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</si>
  <si>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</si>
  <si>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</si>
  <si>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</si>
  <si>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</si>
  <si>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</si>
  <si>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</si>
  <si>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</si>
  <si>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</si>
  <si>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</si>
  <si>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</si>
  <si>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</si>
  <si>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</si>
  <si>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</si>
  <si>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</si>
  <si>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</si>
  <si>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</si>
  <si>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</si>
  <si>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</si>
  <si>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</si>
  <si>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</si>
  <si>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</si>
  <si>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</si>
  <si>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</si>
  <si>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</si>
  <si>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</si>
  <si>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</si>
  <si>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</si>
  <si>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</si>
  <si>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</si>
  <si>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</si>
  <si>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</si>
  <si>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</si>
  <si>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</si>
  <si>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</si>
  <si>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</si>
  <si>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</si>
  <si>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</si>
  <si>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</si>
  <si>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</si>
  <si>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</si>
  <si>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</si>
  <si>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</si>
  <si>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</si>
  <si>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</si>
  <si>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</si>
  <si>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</si>
  <si>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</si>
  <si>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</si>
  <si>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</si>
  <si>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</si>
  <si>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</si>
  <si>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</si>
  <si>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</si>
  <si>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</si>
  <si>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</si>
  <si>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</si>
  <si>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</si>
  <si>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</si>
  <si>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</si>
  <si>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</si>
  <si>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</si>
  <si>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</si>
  <si>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</si>
  <si>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</si>
  <si>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</si>
  <si>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</si>
  <si>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</si>
  <si>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</si>
  <si>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</si>
  <si>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</si>
  <si>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</si>
  <si>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</si>
  <si>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</si>
  <si>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</si>
  <si>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</si>
  <si>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</si>
  <si>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</si>
  <si>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</si>
  <si>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</si>
  <si>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</si>
  <si>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</si>
  <si>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</si>
  <si>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</si>
  <si>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</si>
  <si>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</si>
  <si>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</si>
  <si>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</si>
  <si>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</si>
  <si>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</si>
  <si>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</si>
  <si>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</si>
  <si>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</si>
  <si>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</si>
  <si>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</si>
  <si>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</si>
  <si>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</si>
  <si>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</si>
  <si>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</si>
  <si>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</si>
  <si>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</si>
  <si>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</si>
  <si>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</si>
  <si>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</si>
  <si>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</si>
  <si>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</si>
  <si>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</si>
  <si>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</si>
  <si>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</si>
  <si>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</si>
  <si>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</si>
  <si>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</si>
  <si>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</si>
  <si>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</si>
  <si>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</si>
  <si>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</si>
  <si>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</si>
  <si>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</si>
  <si>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</si>
  <si>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</si>
  <si>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</si>
  <si>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</si>
  <si>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</si>
  <si>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</si>
  <si>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</si>
  <si>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</si>
  <si>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</si>
  <si>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</si>
  <si>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</si>
  <si>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</si>
  <si>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</si>
  <si>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</si>
  <si>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</si>
  <si>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</si>
  <si>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</si>
  <si>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</si>
  <si>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</si>
  <si>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</si>
  <si>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</si>
  <si>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</si>
  <si>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</si>
  <si>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</si>
  <si>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</si>
  <si>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</si>
  <si>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</si>
  <si>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</si>
  <si>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</si>
  <si>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</si>
  <si>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</si>
  <si>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</si>
  <si>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</si>
  <si>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</si>
  <si>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</si>
  <si>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</si>
  <si>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</si>
  <si>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</si>
  <si>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</si>
  <si>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</si>
  <si>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</si>
  <si>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</si>
  <si>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</si>
  <si>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</si>
  <si>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</si>
  <si>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</si>
  <si>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</si>
  <si>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</si>
  <si>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</si>
  <si>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</si>
  <si>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</si>
  <si>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</si>
  <si>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</si>
  <si>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</si>
  <si>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</si>
  <si>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</si>
  <si>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</si>
  <si>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</si>
  <si>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</si>
  <si>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</si>
  <si>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</si>
  <si>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</si>
  <si>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</si>
  <si>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</si>
  <si>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</si>
  <si>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</si>
  <si>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</si>
  <si>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</si>
  <si>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</si>
  <si>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</si>
  <si>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</si>
  <si>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</si>
  <si>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</si>
  <si>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</si>
  <si>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</si>
  <si>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</si>
  <si>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</si>
  <si>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</si>
  <si>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</si>
  <si>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</si>
  <si>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</si>
  <si>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</si>
  <si>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</si>
  <si>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</si>
  <si>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</si>
  <si>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</si>
  <si>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</si>
  <si>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</si>
  <si>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</si>
  <si>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</si>
  <si>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</si>
  <si>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</si>
  <si>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</si>
  <si>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</si>
  <si>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</si>
  <si>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</si>
  <si>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</si>
  <si>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</si>
  <si>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</si>
  <si>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</si>
  <si>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</si>
  <si>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</si>
  <si>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</si>
  <si>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</si>
  <si>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</si>
  <si>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</si>
  <si>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</si>
  <si>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</si>
  <si>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</si>
  <si>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</si>
  <si>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</si>
  <si>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</si>
  <si>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</si>
  <si>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</si>
  <si>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</si>
  <si>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</si>
  <si>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</si>
  <si>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</si>
  <si>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</si>
  <si>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</si>
  <si>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</si>
  <si>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</si>
  <si>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</si>
  <si>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</si>
  <si>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</si>
  <si>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</si>
  <si>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</si>
  <si>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</si>
  <si>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</si>
  <si>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</si>
  <si>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</si>
  <si>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</si>
  <si>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</si>
  <si>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</si>
  <si>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</si>
  <si>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</si>
  <si>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</si>
  <si>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</si>
  <si>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</si>
  <si>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</si>
  <si>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</si>
  <si>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</si>
  <si>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</si>
  <si>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</si>
  <si>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</si>
  <si>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</si>
  <si>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</si>
  <si>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</si>
  <si>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</si>
  <si>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</si>
  <si>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</si>
  <si>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</si>
  <si>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</si>
  <si>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</si>
  <si>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</si>
  <si>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</si>
  <si>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</si>
  <si>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</si>
  <si>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</si>
  <si>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</si>
  <si>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</si>
  <si>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</si>
  <si>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</si>
  <si>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</si>
  <si>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</si>
  <si>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</si>
  <si>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</si>
  <si>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</si>
  <si>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</si>
  <si>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</si>
  <si>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</si>
  <si>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</si>
  <si>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</si>
  <si>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</si>
  <si>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</si>
  <si>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</si>
  <si>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</si>
  <si>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</si>
  <si>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</si>
  <si>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</si>
  <si>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</si>
  <si>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</si>
  <si>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</si>
  <si>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</si>
  <si>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</si>
  <si>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</si>
  <si>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</si>
  <si>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</si>
  <si>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</si>
  <si>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</si>
  <si>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</si>
  <si>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</si>
  <si>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</si>
  <si>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</si>
  <si>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</si>
  <si>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</si>
  <si>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</si>
  <si>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</si>
  <si>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</si>
  <si>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</si>
  <si>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</si>
  <si>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</si>
  <si>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</si>
  <si>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</si>
  <si>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</si>
  <si>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</si>
  <si>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</si>
  <si>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</si>
  <si>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</si>
  <si>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</si>
  <si>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</si>
  <si>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</si>
  <si>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</si>
  <si>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</si>
  <si>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</si>
  <si>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</si>
  <si>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</si>
  <si>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</si>
  <si>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</si>
  <si>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</si>
  <si>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</si>
  <si>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</si>
  <si>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</si>
  <si>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</si>
  <si>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</si>
  <si>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</si>
  <si>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</si>
  <si>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</si>
  <si>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</si>
  <si>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</si>
  <si>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</si>
  <si>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</si>
  <si>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</si>
  <si>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</si>
  <si>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</si>
  <si>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</si>
  <si>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</si>
  <si>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</si>
  <si>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</si>
  <si>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</si>
  <si>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</si>
  <si>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</si>
  <si>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</si>
  <si>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</si>
  <si>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</si>
  <si>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</si>
  <si>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</si>
  <si>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</si>
  <si>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</si>
  <si>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</si>
  <si>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</si>
  <si>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</si>
  <si>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</si>
  <si>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</si>
  <si>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</si>
  <si>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</si>
  <si>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</si>
  <si>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</si>
  <si>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</si>
  <si>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</si>
  <si>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</si>
  <si>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</si>
  <si>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</si>
  <si>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</si>
  <si>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</si>
  <si>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</si>
  <si>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</si>
  <si>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</si>
  <si>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</si>
  <si>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</si>
  <si>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</si>
  <si>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</si>
  <si>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</si>
  <si>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</si>
  <si>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</si>
  <si>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</si>
  <si>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</si>
  <si>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</si>
  <si>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</si>
  <si>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</si>
  <si>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</si>
  <si>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</si>
  <si>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</si>
  <si>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</si>
  <si>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</si>
  <si>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</si>
  <si>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</si>
  <si>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</si>
  <si>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</si>
  <si>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</si>
  <si>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</si>
  <si>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</si>
  <si>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</si>
  <si>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</si>
  <si>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</si>
  <si>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</si>
  <si>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</si>
  <si>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</si>
  <si>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</si>
  <si>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</si>
  <si>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</si>
  <si>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</si>
  <si>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</si>
  <si>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</si>
  <si>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</si>
  <si>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</si>
  <si>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</si>
  <si>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</si>
  <si>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</si>
  <si>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</si>
  <si>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</si>
  <si>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</si>
  <si>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</si>
  <si>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</si>
  <si>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</si>
  <si>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</si>
  <si>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</si>
  <si>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</si>
  <si>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</si>
  <si>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</si>
  <si>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</si>
  <si>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</si>
  <si>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</si>
  <si>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</si>
  <si>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</si>
  <si>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</si>
  <si>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</si>
  <si>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</si>
  <si>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</si>
  <si>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</si>
  <si>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</si>
  <si>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</si>
  <si>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</si>
  <si>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</si>
  <si>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</si>
  <si>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</si>
  <si>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</si>
  <si>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</si>
  <si>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</si>
  <si>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</si>
  <si>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</si>
  <si>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</si>
  <si>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</si>
  <si>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</si>
  <si>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</si>
  <si>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</si>
  <si>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</si>
  <si>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</si>
  <si>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</si>
  <si>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</si>
  <si>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</si>
  <si>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</si>
  <si>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</si>
  <si>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</si>
  <si>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</si>
  <si>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</si>
  <si>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</si>
  <si>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</si>
  <si>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</si>
  <si>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</si>
  <si>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</si>
  <si>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</si>
  <si>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</si>
  <si>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</si>
  <si>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</si>
  <si>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</si>
  <si>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</si>
  <si>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</si>
  <si>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</si>
  <si>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</si>
  <si>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</si>
  <si>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</si>
  <si>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</si>
  <si>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</si>
  <si>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</si>
  <si>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</si>
  <si>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</si>
  <si>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</si>
  <si>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</si>
  <si>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</si>
  <si>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</si>
  <si>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</si>
  <si>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</si>
  <si>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</si>
  <si>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</si>
  <si>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</si>
  <si>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</si>
  <si>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</si>
  <si>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</si>
  <si>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</si>
  <si>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</si>
  <si>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</si>
  <si>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</si>
  <si>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</si>
  <si>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</si>
  <si>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</si>
  <si>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</si>
  <si>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</si>
  <si>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</si>
  <si>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</si>
  <si>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</si>
  <si>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</si>
  <si>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</si>
  <si>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</si>
  <si>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</si>
  <si>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</si>
  <si>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</si>
  <si>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</si>
  <si>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</si>
  <si>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</si>
  <si>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</si>
  <si>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</si>
  <si>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</si>
  <si>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</si>
  <si>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</si>
  <si>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</si>
  <si>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</si>
  <si>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</si>
  <si>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</si>
  <si>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</si>
  <si>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</si>
  <si>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</si>
  <si>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</si>
  <si>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</si>
  <si>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</si>
  <si>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</si>
  <si>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</si>
  <si>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</si>
  <si>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</si>
  <si>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</si>
  <si>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</si>
  <si>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</si>
  <si>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</si>
  <si>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</si>
  <si>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</si>
  <si>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</si>
  <si>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</si>
  <si>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</si>
  <si>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</si>
  <si>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</si>
  <si>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</si>
  <si>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</si>
  <si>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</si>
  <si>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</si>
  <si>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</si>
  <si>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</si>
  <si>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</si>
  <si>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</si>
  <si>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</si>
  <si>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</si>
  <si>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</si>
  <si>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</si>
  <si>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</si>
  <si>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</si>
  <si>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</si>
  <si>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</si>
  <si>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</si>
  <si>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</si>
  <si>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</si>
  <si>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</si>
  <si>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</si>
  <si>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</si>
  <si>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</si>
  <si>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</si>
  <si>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</si>
  <si>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</si>
  <si>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</si>
  <si>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</si>
  <si>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</si>
  <si>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</si>
  <si>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</si>
  <si>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</si>
  <si>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</si>
  <si>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</si>
  <si>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</si>
  <si>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</si>
  <si>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</si>
  <si>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</si>
  <si>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</si>
  <si>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</si>
  <si>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</si>
  <si>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</si>
  <si>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</si>
  <si>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</si>
  <si>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</si>
  <si>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</si>
  <si>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</si>
  <si>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</si>
  <si>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</si>
  <si>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</si>
  <si>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</si>
  <si>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</si>
  <si>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</si>
  <si>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</si>
  <si>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</si>
  <si>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</si>
  <si>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</si>
  <si>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</si>
  <si>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</si>
  <si>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</si>
  <si>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</si>
  <si>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</si>
  <si>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</si>
  <si>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</si>
  <si>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</si>
  <si>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</si>
  <si>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</si>
  <si>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</si>
  <si>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</si>
  <si>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</si>
  <si>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</si>
  <si>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</si>
  <si>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</si>
  <si>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</si>
  <si>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</si>
  <si>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</si>
  <si>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</si>
  <si>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</si>
  <si>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</si>
  <si>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</si>
  <si>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</si>
  <si>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</si>
  <si>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</si>
  <si>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</si>
  <si>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</si>
  <si>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</si>
  <si>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</si>
  <si>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</si>
  <si>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</si>
  <si>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</si>
  <si>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</si>
  <si>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</si>
  <si>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</si>
  <si>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</si>
  <si>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</si>
  <si>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</si>
  <si>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</si>
  <si>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</si>
  <si>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</si>
  <si>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</si>
  <si>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</si>
  <si>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</si>
  <si>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</si>
  <si>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</si>
  <si>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</si>
  <si>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</si>
  <si>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</si>
  <si>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</si>
  <si>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</si>
  <si>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</si>
  <si>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</si>
  <si>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</si>
  <si>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</si>
  <si>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</si>
  <si>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</si>
  <si>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</si>
  <si>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</si>
  <si>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</si>
  <si>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</si>
  <si>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</si>
  <si>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</si>
  <si>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</si>
  <si>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</si>
  <si>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</si>
  <si>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</si>
  <si>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</si>
  <si>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</si>
  <si>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</si>
  <si>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</si>
  <si>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</si>
  <si>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</si>
  <si>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</si>
  <si>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</si>
  <si>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</si>
  <si>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</si>
  <si>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</si>
  <si>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</si>
  <si>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</si>
  <si>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</si>
  <si>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</si>
  <si>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</si>
  <si>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</si>
  <si>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</si>
  <si>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</si>
  <si>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</si>
  <si>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</si>
  <si>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</si>
  <si>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</si>
  <si>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</si>
  <si>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</si>
  <si>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</si>
  <si>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</si>
  <si>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</si>
  <si>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</si>
  <si>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</si>
  <si>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</si>
  <si>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</si>
  <si>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</si>
  <si>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</si>
  <si>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</si>
  <si>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</si>
  <si>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</si>
  <si>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</si>
  <si>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</si>
  <si>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</si>
  <si>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</si>
  <si>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</si>
  <si>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</si>
  <si>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</si>
  <si>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</si>
  <si>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</si>
  <si>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</si>
  <si>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</si>
  <si>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</si>
  <si>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</si>
  <si>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</si>
  <si>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</si>
  <si>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</si>
  <si>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</si>
  <si>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</si>
  <si>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</si>
  <si>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</si>
  <si>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</si>
  <si>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</si>
  <si>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</si>
  <si>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</si>
  <si>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</si>
  <si>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</si>
  <si>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</si>
  <si>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</si>
  <si>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</si>
  <si>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</si>
  <si>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</si>
  <si>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</si>
  <si>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</si>
  <si>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</si>
  <si>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</si>
  <si>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</si>
  <si>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</si>
  <si>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</si>
  <si>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</si>
  <si>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</si>
  <si>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</si>
  <si>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</si>
  <si>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</si>
  <si>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</si>
  <si>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</si>
  <si>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</si>
  <si>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</si>
  <si>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</si>
  <si>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</si>
  <si>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</si>
  <si>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</si>
  <si>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</si>
  <si>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</si>
  <si>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</si>
  <si>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</si>
  <si>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</si>
  <si>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</si>
  <si>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</si>
  <si>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</si>
  <si>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</si>
  <si>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</si>
  <si>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</si>
  <si>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</si>
  <si>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</si>
  <si>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</si>
  <si>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</si>
  <si>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</si>
  <si>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</si>
  <si>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</si>
  <si>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</si>
  <si>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</si>
  <si>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</si>
  <si>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</si>
  <si>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</si>
  <si>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</si>
  <si>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</si>
  <si>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</si>
  <si>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</si>
  <si>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</si>
  <si>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</si>
  <si>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</si>
  <si>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</si>
  <si>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</si>
  <si>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</si>
  <si>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</si>
  <si>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</si>
  <si>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</si>
  <si>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</si>
  <si>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</si>
  <si>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</si>
  <si>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</si>
  <si>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</si>
  <si>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</si>
  <si>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</si>
  <si>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</si>
  <si>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</si>
  <si>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</si>
  <si>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</si>
  <si>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</si>
  <si>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</si>
  <si>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</si>
  <si>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</si>
  <si>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</si>
  <si>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</si>
  <si>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</si>
  <si>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</si>
  <si>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</si>
  <si>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</si>
  <si>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</si>
  <si>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</si>
  <si>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</si>
  <si>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</si>
  <si>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</si>
  <si>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</si>
  <si>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</si>
  <si>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</si>
  <si>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</si>
  <si>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</si>
  <si>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</si>
  <si>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</si>
  <si>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</si>
  <si>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</si>
  <si>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</si>
  <si>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</si>
  <si>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</si>
  <si>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</si>
  <si>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</si>
  <si>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</si>
  <si>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</si>
  <si>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</si>
  <si>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</si>
  <si>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</si>
  <si>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</si>
  <si>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</si>
  <si>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</si>
  <si>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</si>
  <si>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</si>
  <si>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</si>
  <si>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</si>
  <si>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</si>
  <si>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</si>
  <si>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</si>
  <si>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</si>
  <si>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</si>
  <si>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</si>
  <si>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</si>
  <si>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</si>
  <si>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</si>
  <si>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</si>
  <si>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</si>
  <si>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</si>
  <si>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</si>
  <si>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</si>
  <si>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</si>
  <si>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</si>
  <si>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</si>
  <si>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</si>
  <si>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</si>
  <si>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</si>
  <si>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</si>
  <si>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</si>
  <si>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</si>
  <si>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</si>
  <si>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</si>
  <si>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</si>
  <si>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</si>
  <si>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</si>
  <si>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</si>
  <si>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</si>
  <si>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</si>
  <si>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</si>
  <si>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</si>
  <si>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</si>
  <si>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</si>
  <si>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</si>
  <si>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</si>
  <si>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</si>
  <si>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</si>
  <si>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</si>
  <si>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</si>
  <si>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</si>
  <si>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</si>
  <si>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</si>
  <si>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</si>
  <si>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</si>
  <si>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</si>
  <si>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</si>
  <si>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</si>
  <si>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</si>
  <si>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</si>
  <si>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</si>
  <si>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</si>
  <si>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</si>
  <si>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</si>
  <si>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</si>
  <si>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</si>
  <si>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</si>
  <si>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</si>
  <si>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</si>
  <si>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</si>
  <si>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</si>
  <si>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</si>
  <si>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</si>
  <si>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</si>
  <si>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</si>
  <si>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</si>
  <si>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</si>
  <si>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</si>
  <si>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</si>
  <si>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</si>
  <si>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</si>
  <si>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</si>
  <si>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</si>
  <si>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</si>
  <si>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</si>
  <si>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</si>
  <si>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</si>
  <si>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</si>
  <si>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</si>
  <si>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</si>
  <si>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</si>
  <si>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</si>
  <si>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</si>
  <si>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</si>
  <si>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</si>
  <si>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</si>
  <si>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</si>
  <si>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</si>
  <si>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</si>
  <si>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</si>
  <si>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</si>
  <si>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</si>
  <si>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</si>
  <si>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</si>
  <si>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</si>
  <si>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</si>
  <si>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</si>
  <si>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</si>
  <si>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</si>
  <si>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</si>
  <si>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</si>
  <si>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</si>
  <si>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</si>
  <si>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</si>
  <si>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</si>
  <si>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</si>
  <si>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</si>
  <si>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</si>
  <si>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</si>
  <si>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</si>
  <si>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</si>
  <si>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</si>
  <si>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</si>
  <si>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</si>
  <si>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</si>
  <si>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</si>
  <si>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</si>
  <si>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</si>
  <si>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</si>
  <si>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</si>
  <si>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</si>
  <si>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</si>
  <si>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</si>
  <si>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</si>
  <si>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</si>
  <si>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</si>
  <si>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</si>
  <si>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</si>
  <si>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</si>
  <si>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</si>
  <si>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</si>
  <si>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</si>
  <si>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</si>
  <si>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</si>
  <si>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</si>
  <si>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</si>
  <si>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</si>
  <si>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</si>
  <si>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</si>
  <si>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</si>
  <si>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</si>
  <si>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</si>
  <si>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</si>
  <si>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</si>
  <si>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</si>
  <si>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</si>
  <si>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</si>
  <si>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</si>
  <si>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</si>
  <si>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</si>
  <si>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</si>
  <si>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</si>
  <si>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</si>
  <si>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</si>
  <si>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</si>
  <si>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</si>
  <si>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</si>
  <si>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</si>
  <si>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</si>
  <si>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</si>
  <si>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</si>
  <si>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</si>
  <si>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</si>
  <si>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</si>
  <si>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</si>
  <si>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</si>
  <si>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</si>
  <si>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</si>
  <si>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</si>
  <si>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</si>
  <si>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</si>
  <si>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</si>
  <si>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</si>
  <si>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</si>
  <si>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</si>
  <si>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</si>
  <si>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</si>
  <si>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</si>
  <si>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</si>
  <si>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</si>
  <si>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</si>
  <si>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</si>
  <si>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</si>
  <si>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</si>
  <si>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</si>
  <si>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</si>
  <si>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</si>
  <si>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</si>
  <si>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</si>
  <si>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</si>
  <si>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</si>
  <si>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</si>
  <si>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</si>
  <si>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</si>
  <si>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</si>
  <si>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</si>
  <si>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</si>
  <si>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</si>
  <si>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</si>
  <si>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</si>
  <si>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</si>
  <si>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</si>
  <si>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</si>
  <si>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</si>
  <si>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</si>
  <si>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</si>
  <si>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</si>
  <si>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</si>
  <si>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</si>
  <si>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</si>
  <si>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</si>
  <si>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</si>
  <si>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</si>
  <si>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</si>
  <si>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</si>
  <si>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</si>
  <si>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</si>
  <si>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</si>
  <si>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</si>
  <si>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</si>
  <si>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</si>
  <si>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</si>
  <si>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</si>
  <si>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</si>
  <si>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</si>
  <si>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</si>
  <si>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</si>
  <si>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</si>
  <si>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</si>
  <si>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</si>
  <si>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</si>
  <si>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</si>
  <si>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</si>
  <si>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</si>
  <si>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</si>
  <si>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</si>
  <si>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</si>
  <si>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</si>
  <si>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</si>
  <si>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</si>
  <si>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</si>
  <si>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</si>
  <si>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</si>
  <si>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</si>
  <si>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</si>
  <si>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</si>
  <si>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</si>
  <si>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</si>
  <si>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</si>
  <si>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</si>
  <si>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</si>
  <si>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</si>
  <si>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</si>
  <si>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</si>
  <si>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</si>
  <si>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</si>
  <si>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</si>
  <si>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</si>
  <si>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</si>
  <si>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</si>
  <si>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</si>
  <si>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</si>
  <si>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</si>
  <si>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</si>
  <si>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</si>
  <si>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</si>
  <si>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</si>
  <si>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</si>
  <si>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</si>
  <si>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</si>
  <si>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</si>
  <si>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</si>
  <si>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</si>
  <si>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</si>
  <si>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</si>
  <si>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</si>
  <si>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</si>
  <si>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</si>
  <si>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</si>
  <si>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</si>
  <si>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</si>
  <si>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</si>
  <si>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</si>
  <si>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</si>
  <si>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</si>
  <si>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</si>
  <si>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</si>
  <si>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</si>
  <si>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</si>
  <si>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</si>
  <si>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</si>
  <si>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</si>
  <si>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</si>
  <si>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</si>
  <si>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</si>
  <si>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</si>
  <si>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</si>
  <si>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</si>
  <si>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</si>
  <si>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</si>
  <si>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</si>
  <si>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</si>
  <si>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</si>
  <si>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</si>
  <si>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</si>
  <si>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</si>
  <si>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</si>
  <si>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</si>
  <si>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</si>
  <si>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</si>
  <si>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</si>
  <si>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</si>
  <si>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</si>
  <si>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</si>
  <si>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</si>
  <si>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</si>
  <si>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</si>
  <si>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</si>
  <si>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</si>
  <si>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</si>
  <si>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</si>
  <si>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</si>
  <si>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</si>
  <si>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</si>
  <si>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</si>
  <si>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</si>
  <si>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</si>
  <si>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</si>
  <si>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</si>
  <si>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</si>
  <si>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</si>
  <si>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</si>
  <si>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</si>
  <si>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</si>
  <si>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</si>
  <si>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</si>
  <si>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</si>
  <si>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</si>
  <si>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</si>
  <si>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</si>
  <si>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</si>
  <si>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</si>
  <si>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</si>
  <si>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</si>
  <si>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</si>
  <si>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</si>
  <si>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</si>
  <si>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</si>
  <si>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</si>
  <si>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</si>
  <si>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</si>
  <si>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</si>
  <si>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</si>
  <si>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</si>
  <si>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</si>
  <si>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</si>
  <si>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</si>
  <si>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</si>
  <si>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</si>
  <si>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</si>
  <si>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</si>
  <si>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</si>
  <si>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</si>
  <si>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</si>
  <si>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</si>
  <si>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</si>
  <si>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</si>
  <si>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</si>
  <si>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</si>
  <si>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</si>
  <si>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</si>
  <si>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</si>
  <si>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</si>
  <si>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</si>
  <si>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</si>
  <si>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</si>
  <si>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</si>
  <si>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</si>
  <si>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</si>
  <si>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</si>
  <si>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</si>
  <si>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</si>
  <si>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</si>
  <si>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</si>
  <si>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</si>
  <si>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</si>
  <si>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</si>
  <si>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</si>
  <si>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</si>
  <si>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</si>
  <si>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</si>
  <si>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</si>
  <si>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</si>
  <si>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</si>
  <si>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</si>
  <si>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</si>
  <si>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</si>
  <si>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</si>
  <si>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</si>
  <si>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</si>
  <si>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</si>
  <si>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</si>
  <si>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</si>
  <si>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</si>
  <si>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</si>
  <si>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</si>
  <si>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</si>
  <si>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</si>
  <si>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</si>
  <si>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</si>
  <si>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</si>
  <si>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</si>
  <si>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</si>
  <si>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</si>
  <si>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</si>
  <si>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</si>
  <si>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</si>
  <si>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</si>
  <si>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</si>
  <si>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</si>
  <si>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</si>
  <si>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</si>
  <si>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</si>
  <si>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</si>
  <si>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</si>
  <si>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</si>
  <si>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</si>
  <si>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</si>
  <si>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</si>
  <si>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</si>
  <si>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</si>
  <si>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</si>
  <si>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</si>
  <si>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</si>
  <si>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</si>
  <si>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</si>
  <si>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</si>
  <si>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</si>
  <si>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</si>
  <si>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</si>
  <si>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</si>
  <si>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</si>
  <si>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</si>
  <si>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</si>
  <si>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</si>
  <si>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</si>
  <si>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</si>
  <si>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</si>
  <si>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</si>
  <si>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</si>
  <si>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</si>
  <si>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</si>
  <si>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</si>
  <si>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</si>
  <si>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</si>
  <si>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</si>
  <si>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</si>
  <si>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</si>
  <si>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</si>
  <si>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</si>
  <si>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</si>
  <si>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</si>
  <si>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</si>
  <si>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</si>
  <si>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</si>
  <si>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</si>
  <si>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</si>
  <si>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</si>
  <si>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</si>
  <si>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</si>
  <si>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</si>
  <si>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</si>
  <si>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</si>
  <si>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</si>
  <si>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</si>
  <si>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</si>
  <si>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</si>
  <si>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</si>
  <si>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</si>
  <si>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</si>
  <si>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</si>
  <si>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</si>
  <si>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</si>
  <si>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</si>
  <si>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</si>
  <si>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</si>
  <si>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</si>
  <si>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</si>
  <si>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</si>
  <si>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</si>
  <si>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</si>
  <si>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</si>
  <si>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</si>
  <si>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</si>
  <si>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</si>
  <si>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</si>
  <si>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</si>
  <si>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</si>
  <si>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</si>
  <si>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</si>
  <si>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</si>
  <si>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</si>
  <si>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</si>
  <si>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</si>
  <si>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</si>
  <si>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</si>
  <si>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</si>
  <si>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</si>
  <si>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</si>
  <si>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</si>
  <si>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</si>
  <si>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</si>
  <si>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</si>
  <si>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</si>
  <si>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</si>
  <si>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</si>
  <si>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</si>
  <si>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</si>
  <si>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</si>
  <si>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</si>
  <si>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</si>
  <si>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</si>
  <si>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</si>
  <si>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</si>
  <si>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</si>
  <si>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</si>
  <si>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</si>
  <si>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</si>
  <si>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</si>
  <si>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</si>
  <si>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</si>
  <si>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</si>
  <si>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</si>
  <si>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</si>
  <si>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</si>
  <si>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</si>
  <si>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</si>
  <si>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</si>
  <si>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</si>
  <si>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</si>
  <si>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</si>
  <si>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</si>
  <si>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</si>
  <si>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</si>
  <si>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</si>
  <si>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</si>
  <si>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</si>
  <si>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</si>
  <si>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</si>
  <si>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</si>
  <si>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</si>
  <si>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</si>
  <si>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</si>
  <si>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</si>
  <si>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</si>
  <si>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</si>
  <si>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</si>
  <si>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</si>
  <si>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</si>
  <si>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</si>
  <si>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</si>
  <si>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</si>
  <si>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</si>
  <si>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</si>
  <si>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</si>
  <si>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</si>
  <si>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</si>
  <si>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</si>
  <si>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</si>
  <si>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</si>
  <si>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</si>
  <si>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</si>
  <si>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</si>
  <si>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</si>
  <si>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</si>
  <si>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</si>
  <si>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</si>
  <si>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</si>
  <si>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</si>
  <si>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</si>
  <si>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</si>
  <si>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</si>
  <si>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</si>
  <si>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</si>
  <si>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</si>
  <si>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</si>
  <si>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</si>
  <si>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</si>
  <si>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</si>
  <si>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</si>
  <si>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</si>
  <si>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</si>
  <si>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</si>
  <si>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</si>
  <si>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</si>
  <si>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</si>
  <si>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</si>
  <si>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</si>
  <si>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</si>
  <si>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</si>
  <si>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</si>
  <si>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</si>
  <si>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</si>
  <si>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</si>
  <si>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</si>
  <si>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</si>
  <si>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</si>
  <si>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</si>
  <si>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</si>
  <si>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</si>
  <si>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</si>
  <si>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</si>
  <si>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</si>
  <si>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</si>
  <si>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</si>
  <si>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</si>
  <si>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</si>
  <si>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</si>
  <si>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</si>
  <si>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</si>
  <si>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</si>
  <si>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</si>
  <si>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</si>
  <si>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</si>
  <si>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</si>
  <si>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</si>
  <si>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</si>
  <si>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</si>
  <si>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</si>
  <si>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</si>
  <si>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</si>
  <si>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</si>
  <si>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</si>
  <si>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</si>
  <si>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</si>
  <si>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</si>
  <si>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</si>
  <si>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</si>
  <si>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</si>
  <si>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</si>
  <si>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</si>
  <si>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</si>
  <si>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</si>
  <si>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</si>
  <si>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</si>
  <si>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</si>
  <si>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</si>
  <si>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</si>
  <si>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</si>
  <si>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</si>
  <si>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</si>
  <si>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</si>
  <si>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</si>
  <si>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</si>
  <si>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</si>
  <si>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</si>
  <si>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</si>
  <si>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</si>
  <si>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</si>
  <si>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</si>
  <si>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</si>
  <si>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</si>
  <si>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</si>
  <si>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</si>
  <si>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</si>
  <si>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</si>
  <si>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</si>
  <si>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</si>
  <si>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</si>
  <si>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</si>
  <si>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</si>
  <si>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</si>
  <si>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</si>
  <si>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</si>
  <si>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</si>
  <si>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</si>
  <si>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</si>
  <si>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</si>
  <si>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</si>
  <si>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</si>
  <si>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</si>
  <si>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</si>
  <si>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</si>
  <si>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</si>
  <si>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</si>
  <si>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</si>
  <si>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</si>
  <si>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</si>
  <si>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</si>
  <si>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</si>
  <si>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</si>
  <si>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</si>
  <si>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</si>
  <si>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</si>
  <si>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</si>
  <si>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</si>
  <si>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</si>
  <si>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</si>
  <si>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</si>
  <si>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</si>
  <si>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</si>
  <si>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</si>
  <si>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</si>
  <si>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</si>
  <si>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</si>
  <si>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</si>
  <si>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</si>
  <si>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</si>
  <si>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</si>
  <si>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</si>
  <si>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</si>
  <si>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</si>
  <si>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</si>
  <si>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</si>
  <si>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</si>
  <si>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</si>
  <si>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</si>
  <si>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</si>
  <si>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</si>
  <si>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</si>
  <si>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</si>
  <si>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</si>
  <si>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</si>
  <si>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</si>
  <si>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</si>
  <si>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</si>
  <si>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</si>
  <si>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</si>
  <si>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</si>
  <si>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</si>
  <si>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</si>
  <si>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</si>
  <si>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</si>
  <si>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</si>
  <si>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</si>
  <si>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</si>
  <si>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</si>
  <si>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</si>
  <si>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</si>
  <si>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</si>
  <si>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</si>
  <si>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</si>
  <si>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</si>
  <si>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</si>
  <si>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</si>
  <si>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</si>
  <si>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</si>
  <si>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</si>
  <si>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</si>
  <si>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</si>
  <si>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</si>
  <si>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</si>
  <si>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</si>
  <si>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</si>
  <si>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</si>
  <si>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</si>
  <si>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</si>
  <si>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</si>
  <si>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</si>
  <si>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</si>
  <si>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</si>
  <si>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</si>
  <si>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</si>
  <si>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</si>
  <si>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</si>
  <si>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</si>
  <si>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</si>
  <si>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</si>
  <si>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</si>
  <si>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</si>
  <si>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</si>
  <si>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</si>
  <si>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</si>
  <si>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</si>
  <si>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</si>
  <si>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</si>
  <si>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</si>
  <si>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</si>
  <si>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</si>
  <si>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</si>
  <si>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</si>
  <si>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</si>
  <si>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</si>
  <si>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</si>
  <si>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</si>
  <si>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</si>
  <si>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</si>
  <si>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</si>
  <si>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</si>
  <si>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</si>
  <si>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</si>
  <si>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</si>
  <si>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</si>
  <si>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</si>
  <si>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</si>
  <si>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</si>
  <si>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</si>
  <si>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</si>
  <si>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</si>
  <si>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</si>
  <si>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</si>
  <si>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</si>
  <si>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</si>
  <si>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</si>
  <si>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</si>
  <si>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</si>
  <si>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</si>
  <si>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</si>
  <si>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</si>
  <si>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</si>
  <si>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</si>
  <si>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</si>
  <si>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</si>
  <si>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</si>
  <si>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</si>
  <si>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</si>
  <si>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</si>
  <si>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</si>
  <si>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</si>
  <si>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</si>
  <si>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</si>
  <si>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</si>
  <si>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</si>
  <si>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</si>
  <si>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</si>
  <si>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</si>
  <si>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</si>
  <si>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</si>
  <si>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</si>
  <si>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</si>
  <si>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</si>
  <si>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</si>
  <si>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</si>
  <si>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</si>
  <si>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</si>
  <si>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</si>
  <si>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</si>
  <si>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</si>
  <si>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</si>
  <si>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</si>
  <si>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</si>
  <si>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</si>
  <si>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</si>
  <si>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</si>
  <si>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</si>
  <si>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</si>
  <si>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</si>
  <si>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</si>
  <si>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</si>
  <si>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</si>
  <si>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</si>
  <si>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</si>
  <si>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</si>
  <si>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</si>
  <si>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</si>
  <si>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</si>
  <si>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</si>
  <si>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</si>
  <si>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</si>
  <si>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</si>
  <si>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</si>
  <si>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</si>
  <si>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</si>
  <si>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</si>
  <si>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</si>
  <si>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</si>
  <si>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</si>
  <si>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</si>
  <si>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</si>
  <si>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</si>
  <si>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</si>
  <si>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</si>
  <si>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</si>
  <si>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</si>
  <si>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</si>
  <si>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</si>
  <si>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</si>
  <si>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</si>
  <si>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</si>
  <si>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</si>
  <si>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</si>
  <si>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</si>
  <si>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</si>
  <si>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</si>
  <si>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</si>
  <si>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</si>
  <si>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</si>
  <si>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</si>
  <si>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</si>
  <si>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</si>
  <si>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</si>
  <si>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</si>
  <si>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</si>
  <si>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</si>
  <si>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</si>
  <si>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</si>
  <si>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</si>
  <si>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</si>
  <si>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</si>
  <si>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</si>
  <si>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</si>
  <si>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</si>
  <si>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</si>
  <si>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</si>
  <si>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</si>
  <si>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</si>
  <si>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</si>
  <si>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</si>
  <si>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</si>
  <si>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</si>
  <si>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</si>
  <si>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</si>
  <si>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</si>
  <si>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</si>
  <si>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</si>
  <si>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</si>
  <si>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</si>
  <si>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</si>
  <si>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</si>
  <si>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</si>
  <si>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</si>
  <si>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</si>
  <si>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</si>
  <si>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</si>
  <si>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</si>
  <si>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</si>
  <si>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</si>
  <si>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</si>
  <si>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</si>
  <si>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</si>
  <si>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</si>
  <si>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</si>
  <si>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</si>
  <si>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</si>
  <si>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</si>
  <si>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</si>
  <si>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</si>
  <si>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</si>
  <si>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</si>
  <si>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</si>
  <si>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</si>
  <si>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</si>
  <si>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</si>
  <si>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</si>
  <si>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</si>
  <si>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</si>
  <si>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</si>
  <si>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</si>
  <si>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</si>
  <si>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</si>
  <si>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</si>
  <si>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</si>
  <si>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</si>
  <si>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</si>
  <si>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</si>
  <si>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</si>
  <si>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</si>
  <si>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</si>
  <si>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</si>
  <si>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</si>
  <si>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</si>
  <si>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</si>
  <si>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</si>
  <si>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</si>
  <si>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</si>
  <si>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</si>
  <si>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</si>
  <si>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</si>
  <si>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</si>
  <si>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</si>
  <si>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</si>
  <si>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</si>
  <si>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</si>
  <si>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</si>
  <si>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</si>
  <si>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</si>
  <si>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</si>
  <si>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</si>
  <si>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</si>
  <si>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</si>
  <si>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</si>
  <si>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</si>
  <si>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</si>
  <si>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</si>
  <si>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</si>
  <si>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</si>
  <si>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</si>
  <si>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</si>
  <si>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</si>
  <si>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</si>
  <si>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</si>
  <si>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</si>
  <si>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</si>
  <si>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</si>
  <si>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</si>
  <si>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</si>
  <si>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</si>
  <si>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</si>
  <si>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</si>
  <si>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</si>
  <si>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</si>
  <si>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</si>
  <si>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</si>
  <si>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</si>
  <si>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</si>
  <si>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</si>
  <si>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</si>
  <si>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</si>
  <si>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</si>
  <si>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</si>
  <si>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</si>
  <si>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</si>
  <si>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</si>
  <si>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</si>
  <si>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</si>
  <si>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</si>
  <si>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</si>
  <si>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</si>
  <si>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</si>
  <si>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</si>
  <si>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</si>
  <si>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</si>
  <si>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</si>
  <si>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</si>
  <si>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</si>
  <si>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</si>
  <si>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</si>
  <si>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</si>
  <si>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</si>
  <si>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</si>
  <si>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</si>
  <si>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</si>
  <si>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</si>
  <si>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</si>
  <si>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</si>
  <si>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</si>
  <si>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</si>
  <si>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</si>
  <si>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</si>
  <si>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</si>
  <si>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</si>
  <si>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</si>
  <si>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</si>
  <si>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</si>
  <si>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</si>
  <si>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</si>
  <si>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</si>
  <si>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</si>
  <si>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</si>
  <si>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</si>
  <si>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</si>
  <si>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</si>
  <si>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</si>
  <si>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</si>
  <si>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</si>
  <si>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</si>
  <si>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</si>
  <si>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</si>
  <si>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</si>
  <si>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</si>
  <si>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</si>
  <si>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</si>
  <si>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</si>
  <si>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</si>
  <si>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</si>
  <si>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</si>
  <si>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</si>
  <si>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</si>
  <si>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</si>
  <si>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</si>
  <si>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</si>
  <si>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</si>
  <si>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</si>
  <si>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</si>
  <si>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</si>
  <si>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</si>
  <si>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</si>
  <si>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</si>
  <si>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</si>
  <si>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</si>
  <si>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</si>
  <si>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</si>
  <si>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</si>
  <si>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</si>
  <si>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</si>
  <si>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</si>
  <si>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</si>
  <si>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</si>
  <si>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</si>
  <si>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</si>
  <si>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</si>
  <si>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</si>
  <si>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</si>
  <si>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</si>
  <si>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</si>
  <si>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</si>
  <si>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</si>
  <si>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</si>
  <si>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</si>
  <si>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</si>
  <si>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</si>
  <si>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</si>
  <si>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</si>
  <si>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</si>
  <si>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</si>
  <si>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</si>
  <si>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</si>
  <si>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</si>
  <si>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</si>
  <si>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</si>
  <si>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</si>
  <si>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</si>
  <si>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</si>
  <si>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</si>
  <si>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</si>
  <si>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</si>
  <si>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</si>
  <si>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</si>
  <si>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</si>
  <si>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</si>
  <si>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</si>
  <si>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</si>
  <si>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</si>
  <si>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</si>
  <si>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</si>
  <si>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</si>
  <si>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</si>
  <si>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</si>
  <si>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</si>
  <si>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</si>
  <si>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</si>
  <si>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</si>
  <si>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</si>
  <si>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</si>
  <si>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</si>
  <si>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</si>
  <si>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</si>
  <si>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</si>
  <si>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</si>
  <si>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</si>
  <si>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</si>
  <si>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</si>
  <si>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</si>
  <si>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</si>
  <si>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</si>
  <si>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</si>
  <si>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</si>
  <si>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</si>
  <si>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</si>
  <si>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</si>
  <si>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</si>
  <si>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</si>
  <si>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</si>
  <si>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</si>
  <si>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</si>
  <si>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</si>
  <si>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</si>
  <si>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</si>
  <si>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</si>
  <si>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</si>
  <si>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</si>
  <si>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</si>
  <si>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</si>
  <si>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</si>
  <si>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</si>
  <si>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</si>
  <si>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</si>
  <si>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</si>
  <si>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</si>
  <si>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</si>
  <si>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</si>
  <si>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</si>
  <si>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</si>
  <si>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</si>
  <si>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</si>
  <si>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</si>
  <si>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</si>
  <si>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</si>
  <si>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</si>
  <si>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</si>
  <si>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</si>
  <si>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</si>
  <si>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</si>
  <si>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</si>
  <si>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</si>
  <si>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</si>
  <si>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</si>
  <si>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</si>
  <si>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</si>
  <si>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</si>
  <si>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</si>
  <si>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</si>
  <si>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</si>
  <si>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</si>
  <si>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</si>
  <si>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</si>
  <si>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</si>
  <si>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</si>
  <si>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</si>
  <si>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</si>
  <si>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</si>
  <si>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</si>
  <si>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</si>
  <si>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</si>
  <si>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</si>
  <si>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</si>
  <si>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</si>
  <si>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</si>
  <si>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</si>
  <si>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</si>
  <si>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</si>
  <si>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</si>
  <si>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</si>
  <si>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</si>
  <si>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</si>
  <si>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</si>
  <si>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</si>
  <si>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</si>
  <si>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</si>
  <si>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</si>
  <si>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</si>
  <si>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</si>
  <si>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</si>
  <si>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</si>
  <si>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</si>
  <si>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</si>
  <si>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</si>
  <si>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</si>
  <si>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</si>
  <si>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</si>
  <si>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</si>
  <si>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</si>
  <si>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</si>
  <si>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</si>
  <si>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</si>
  <si>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</si>
  <si>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</si>
  <si>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</si>
  <si>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</si>
  <si>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</si>
  <si>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</si>
  <si>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</si>
  <si>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</si>
  <si>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</si>
  <si>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</si>
  <si>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</si>
  <si>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</si>
  <si>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</si>
  <si>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</si>
  <si>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</si>
  <si>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</si>
  <si>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</si>
  <si>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</si>
  <si>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</si>
  <si>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</si>
  <si>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</si>
  <si>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</si>
  <si>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</si>
  <si>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</si>
  <si>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</si>
  <si>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</si>
  <si>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</si>
  <si>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</si>
  <si>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</si>
  <si>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</si>
  <si>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</si>
  <si>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</si>
  <si>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</si>
  <si>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</si>
  <si>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</si>
  <si>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</si>
  <si>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</si>
  <si>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</si>
  <si>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</si>
  <si>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</si>
  <si>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</si>
  <si>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</si>
  <si>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</si>
  <si>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</si>
  <si>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</si>
  <si>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</si>
  <si>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</si>
  <si>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</si>
  <si>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</si>
  <si>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</si>
  <si>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</si>
  <si>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</si>
  <si>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</si>
  <si>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</si>
  <si>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</si>
  <si>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</si>
  <si>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</si>
  <si>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</si>
  <si>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</si>
  <si>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</si>
  <si>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</si>
  <si>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</si>
  <si>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</si>
  <si>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</si>
  <si>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</si>
  <si>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</si>
  <si>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</si>
  <si>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</si>
  <si>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</si>
  <si>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</si>
  <si>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</si>
  <si>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</si>
  <si>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</si>
  <si>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</si>
  <si>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</si>
  <si>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</si>
  <si>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</si>
  <si>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</si>
  <si>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</si>
  <si>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</si>
  <si>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</si>
  <si>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</si>
  <si>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</si>
  <si>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</si>
  <si>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</si>
  <si>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</si>
  <si>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</si>
  <si>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</si>
  <si>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</si>
  <si>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</si>
  <si>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</si>
  <si>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</si>
  <si>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</si>
  <si>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</si>
  <si>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</si>
  <si>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</si>
  <si>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</si>
  <si>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</si>
  <si>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</si>
  <si>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</si>
  <si>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</si>
  <si>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</si>
  <si>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</si>
  <si>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</si>
  <si>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</si>
  <si>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</si>
  <si>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</si>
  <si>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</si>
  <si>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</si>
  <si>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</si>
  <si>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</si>
  <si>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</si>
  <si>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</si>
  <si>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</si>
  <si>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</si>
  <si>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</si>
  <si>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</si>
  <si>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</si>
  <si>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</si>
  <si>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</si>
  <si>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</si>
  <si>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</si>
  <si>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</si>
  <si>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</si>
  <si>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</si>
  <si>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</si>
  <si>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</si>
  <si>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</si>
  <si>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</si>
  <si>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</si>
  <si>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</si>
  <si>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</si>
  <si>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</si>
  <si>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</si>
  <si>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</si>
  <si>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</si>
  <si>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</si>
  <si>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</si>
  <si>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</si>
  <si>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</si>
  <si>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</si>
  <si>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</si>
  <si>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</si>
  <si>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</si>
  <si>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</si>
  <si>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</si>
  <si>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</si>
  <si>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</si>
  <si>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</si>
  <si>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</si>
  <si>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</si>
  <si>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</si>
  <si>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</si>
  <si>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</si>
  <si>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</si>
  <si>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</si>
  <si>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</si>
  <si>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</si>
  <si>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</si>
  <si>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</si>
  <si>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</si>
  <si>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</si>
  <si>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</si>
  <si>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</si>
  <si>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</si>
  <si>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</si>
  <si>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</si>
  <si>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</si>
  <si>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</si>
  <si>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</si>
  <si>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</si>
  <si>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</si>
  <si>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</si>
  <si>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</si>
  <si>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</si>
  <si>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</si>
  <si>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</si>
  <si>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</si>
  <si>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</si>
  <si>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</si>
  <si>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</si>
  <si>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</si>
  <si>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</si>
  <si>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</si>
  <si>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</si>
  <si>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</si>
  <si>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</si>
  <si>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</si>
  <si>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</si>
  <si>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</si>
  <si>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</si>
  <si>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</si>
  <si>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</si>
  <si>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</si>
  <si>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</si>
  <si>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</si>
  <si>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</si>
  <si>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</si>
  <si>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</si>
  <si>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</si>
  <si>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</si>
  <si>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</si>
  <si>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</si>
  <si>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</si>
  <si>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</si>
  <si>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</si>
  <si>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</si>
  <si>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</si>
  <si>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</si>
  <si>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</si>
  <si>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</si>
  <si>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</si>
  <si>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</si>
  <si>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</si>
  <si>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</si>
  <si>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</si>
  <si>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</si>
  <si>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</si>
  <si>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</si>
  <si>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</si>
  <si>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</si>
  <si>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</si>
  <si>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</si>
  <si>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</si>
  <si>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</si>
  <si>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</si>
  <si>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</si>
  <si>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</si>
  <si>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</si>
  <si>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</si>
  <si>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</si>
  <si>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</si>
  <si>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</si>
  <si>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</si>
  <si>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</si>
  <si>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</si>
  <si>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</si>
  <si>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</si>
  <si>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</si>
  <si>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</si>
  <si>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</si>
  <si>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</si>
  <si>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</si>
  <si>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</si>
  <si>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</si>
  <si>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</si>
  <si>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</si>
  <si>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</si>
  <si>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</si>
  <si>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</si>
  <si>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</si>
  <si>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</si>
  <si>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</si>
  <si>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</si>
  <si>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</si>
  <si>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</si>
  <si>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</si>
  <si>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</si>
  <si>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</si>
  <si>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</si>
  <si>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</si>
  <si>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</si>
  <si>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</si>
  <si>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</si>
  <si>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</si>
  <si>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</si>
  <si>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</si>
  <si>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</si>
  <si>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</si>
  <si>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</si>
  <si>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</si>
  <si>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</si>
  <si>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</si>
  <si>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</si>
  <si>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</si>
  <si>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</si>
  <si>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</si>
  <si>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</si>
  <si>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</si>
  <si>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</si>
  <si>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</si>
  <si>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</si>
  <si>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</si>
  <si>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</si>
  <si>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</si>
  <si>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</si>
  <si>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</si>
  <si>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</si>
  <si>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</si>
  <si>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</si>
  <si>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</si>
  <si>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</si>
  <si>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</si>
  <si>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</si>
  <si>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</si>
  <si>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</si>
  <si>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</si>
  <si>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</si>
  <si>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</si>
  <si>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</si>
  <si>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</si>
  <si>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</si>
  <si>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</si>
  <si>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</si>
  <si>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</si>
  <si>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</si>
  <si>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</si>
  <si>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</si>
  <si>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</si>
  <si>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</si>
  <si>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</si>
  <si>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</si>
  <si>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</si>
  <si>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</si>
  <si>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</si>
  <si>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</si>
  <si>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</si>
  <si>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</si>
  <si>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</si>
  <si>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</si>
  <si>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</si>
  <si>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</si>
  <si>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</si>
  <si>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</si>
  <si>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</si>
  <si>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</si>
  <si>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</si>
  <si>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</si>
  <si>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</si>
  <si>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</si>
  <si>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</si>
  <si>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</si>
  <si>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</si>
  <si>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</si>
  <si>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</si>
  <si>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</si>
  <si>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</si>
  <si>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</si>
  <si>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</si>
  <si>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</si>
  <si>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</si>
  <si>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</si>
  <si>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</si>
  <si>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</si>
  <si>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</si>
  <si>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</si>
  <si>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</si>
  <si>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</si>
  <si>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</si>
  <si>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</si>
  <si>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</si>
  <si>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</si>
  <si>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</si>
  <si>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</si>
  <si>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</si>
  <si>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</si>
  <si>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</si>
  <si>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</si>
  <si>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</si>
  <si>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</si>
  <si>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</si>
  <si>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</si>
  <si>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</si>
  <si>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</si>
  <si>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</si>
  <si>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</si>
  <si>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</si>
  <si>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</si>
  <si>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</si>
  <si>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</si>
  <si>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</si>
  <si>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</si>
  <si>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</si>
  <si>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</si>
  <si>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</si>
  <si>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</si>
  <si>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</si>
  <si>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</si>
  <si>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</si>
  <si>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</si>
  <si>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</si>
  <si>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</si>
  <si>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</si>
  <si>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</si>
  <si>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</si>
  <si>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</si>
  <si>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</si>
  <si>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</si>
  <si>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</si>
  <si>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</si>
  <si>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</si>
  <si>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</si>
  <si>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</si>
  <si>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</si>
  <si>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</si>
  <si>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</si>
  <si>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</si>
  <si>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</si>
  <si>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</si>
  <si>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</si>
  <si>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</si>
  <si>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</si>
  <si>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</si>
  <si>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</si>
  <si>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</si>
  <si>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</si>
  <si>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</si>
  <si>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</si>
  <si>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</si>
  <si>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</si>
  <si>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</si>
  <si>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</si>
  <si>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</si>
  <si>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</si>
  <si>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</si>
  <si>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</si>
  <si>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</si>
  <si>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</si>
  <si>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</si>
  <si>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</si>
  <si>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</si>
  <si>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</si>
  <si>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</si>
  <si>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</si>
  <si>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</si>
  <si>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</si>
  <si>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</si>
  <si>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</si>
  <si>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</si>
  <si>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</si>
  <si>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</si>
  <si>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</si>
  <si>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</si>
  <si>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</si>
  <si>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</si>
  <si>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</si>
  <si>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</si>
  <si>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</si>
  <si>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</si>
  <si>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</si>
  <si>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</si>
  <si>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</si>
  <si>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</si>
  <si>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</si>
  <si>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</si>
  <si>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</si>
  <si>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</si>
  <si>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</si>
  <si>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</si>
  <si>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</si>
  <si>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</si>
  <si>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</si>
  <si>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</si>
  <si>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</si>
  <si>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</si>
  <si>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</si>
  <si>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</si>
  <si>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</si>
  <si>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</si>
  <si>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</si>
  <si>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</si>
  <si>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</si>
  <si>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</si>
  <si>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</si>
  <si>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</si>
  <si>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</si>
  <si>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</si>
  <si>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</si>
  <si>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</si>
  <si>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</si>
  <si>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</si>
  <si>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</si>
  <si>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</si>
  <si>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</si>
  <si>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</si>
  <si>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</si>
  <si>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</si>
  <si>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</si>
  <si>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</si>
  <si>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</si>
  <si>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</si>
  <si>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</si>
  <si>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</si>
  <si>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</si>
  <si>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</si>
  <si>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</si>
  <si>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</si>
  <si>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</si>
  <si>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</si>
  <si>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</si>
  <si>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</si>
  <si>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</si>
  <si>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</si>
  <si>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</si>
  <si>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</si>
  <si>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</si>
  <si>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</si>
  <si>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</si>
  <si>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</si>
  <si>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</si>
  <si>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</si>
  <si>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</si>
  <si>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</si>
  <si>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</si>
  <si>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</si>
  <si>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</si>
  <si>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</si>
  <si>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</si>
  <si>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</si>
  <si>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</si>
  <si>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</si>
  <si>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</si>
  <si>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</si>
  <si>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</si>
  <si>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</si>
  <si>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</si>
  <si>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</si>
  <si>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</si>
  <si>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</si>
  <si>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</si>
  <si>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</si>
  <si>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</si>
  <si>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</si>
  <si>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</si>
  <si>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</si>
  <si>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</si>
  <si>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</si>
  <si>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</si>
  <si>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</si>
  <si>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</si>
  <si>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</si>
  <si>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</si>
  <si>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</si>
  <si>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</si>
  <si>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</si>
  <si>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</si>
  <si>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</si>
  <si>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</si>
  <si>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</si>
  <si>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</si>
  <si>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</si>
  <si>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</si>
  <si>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</si>
  <si>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</si>
  <si>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</si>
  <si>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</si>
  <si>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</si>
  <si>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</si>
  <si>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</si>
  <si>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</si>
  <si>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</si>
  <si>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</si>
  <si>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</si>
  <si>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</si>
  <si>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</si>
  <si>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</si>
  <si>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</si>
  <si>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</si>
  <si>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</si>
  <si>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</si>
  <si>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</si>
  <si>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</si>
  <si>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</si>
  <si>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</si>
  <si>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</si>
  <si>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</si>
  <si>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</si>
  <si>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</si>
  <si>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</si>
  <si>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</si>
  <si>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</si>
  <si>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</si>
  <si>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</si>
  <si>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</si>
  <si>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</si>
  <si>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</si>
  <si>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</si>
  <si>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</si>
  <si>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</si>
  <si>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</si>
  <si>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</si>
  <si>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</si>
  <si>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</si>
  <si>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</si>
  <si>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</si>
  <si>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</si>
  <si>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</si>
  <si>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</si>
  <si>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</si>
  <si>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</si>
  <si>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</si>
  <si>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</si>
  <si>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</si>
  <si>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</si>
  <si>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</si>
  <si>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</si>
  <si>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</si>
  <si>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</si>
  <si>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</si>
  <si>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</si>
  <si>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</si>
  <si>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</si>
  <si>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</si>
  <si>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</si>
  <si>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</si>
  <si>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</si>
  <si>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</si>
  <si>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</si>
  <si>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</si>
  <si>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</si>
  <si>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</si>
  <si>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</si>
  <si>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</si>
  <si>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</si>
  <si>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</si>
  <si>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</si>
  <si>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</si>
  <si>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</si>
  <si>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</si>
  <si>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</si>
  <si>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</si>
  <si>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</si>
  <si>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</si>
  <si>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</si>
  <si>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</si>
  <si>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</si>
  <si>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</si>
  <si>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</si>
  <si>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</si>
  <si>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</si>
  <si>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</si>
  <si>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</si>
  <si>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</si>
  <si>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</si>
  <si>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</si>
  <si>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</si>
  <si>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</si>
  <si>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</si>
  <si>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</si>
  <si>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</si>
  <si>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</si>
  <si>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</si>
  <si>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</si>
  <si>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</si>
  <si>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</si>
  <si>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</si>
  <si>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</si>
  <si>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</si>
  <si>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</si>
  <si>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</si>
  <si>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</si>
  <si>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</si>
  <si>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</si>
  <si>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</si>
  <si>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</si>
  <si>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</si>
  <si>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</si>
  <si>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</si>
  <si>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</si>
  <si>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</si>
  <si>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</si>
  <si>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</si>
  <si>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</si>
  <si>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</si>
  <si>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</si>
  <si>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</si>
  <si>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</si>
  <si>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</si>
  <si>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</si>
  <si>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</si>
  <si>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</si>
  <si>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</si>
  <si>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</si>
  <si>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</si>
  <si>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</si>
  <si>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</si>
  <si>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</si>
  <si>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</si>
  <si>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</si>
  <si>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</si>
  <si>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</si>
  <si>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</si>
  <si>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</si>
  <si>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</si>
  <si>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</si>
  <si>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</si>
  <si>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</si>
  <si>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</si>
  <si>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</si>
  <si>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</si>
  <si>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</si>
  <si>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</si>
  <si>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</si>
  <si>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</si>
  <si>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</si>
  <si>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</si>
  <si>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</si>
  <si>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</si>
  <si>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</si>
  <si>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</si>
  <si>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</si>
  <si>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</si>
  <si>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</si>
  <si>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</si>
  <si>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</si>
  <si>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</si>
  <si>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</si>
  <si>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</si>
  <si>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</si>
  <si>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</si>
  <si>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</si>
  <si>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</si>
  <si>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</si>
  <si>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</si>
  <si>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</si>
  <si>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</si>
  <si>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</si>
  <si>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</si>
  <si>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</si>
  <si>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</si>
  <si>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</si>
  <si>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</si>
  <si>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</si>
  <si>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</si>
  <si>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</si>
  <si>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</si>
  <si>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</si>
  <si>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</si>
  <si>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</si>
  <si>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</si>
  <si>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</si>
  <si>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</si>
  <si>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</si>
  <si>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</si>
  <si>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</si>
  <si>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</si>
  <si>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</si>
  <si>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</si>
  <si>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</si>
  <si>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</si>
  <si>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</si>
  <si>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</si>
  <si>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</si>
  <si>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</si>
  <si>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</si>
  <si>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</si>
  <si>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</si>
  <si>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</si>
  <si>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</si>
  <si>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</si>
  <si>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</si>
  <si>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</si>
  <si>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</si>
  <si>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</si>
  <si>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</si>
  <si>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</si>
  <si>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</si>
  <si>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</si>
  <si>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</si>
  <si>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</si>
  <si>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</si>
  <si>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</si>
  <si>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</si>
  <si>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</si>
  <si>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</si>
  <si>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</si>
  <si>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</si>
  <si>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</si>
  <si>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</si>
  <si>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</si>
  <si>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</si>
  <si>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</si>
  <si>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</si>
  <si>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</si>
  <si>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</si>
  <si>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</si>
  <si>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</si>
  <si>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</si>
  <si>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</si>
  <si>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</si>
  <si>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</si>
  <si>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</si>
  <si>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</si>
  <si>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</si>
  <si>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</si>
  <si>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</si>
  <si>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</si>
  <si>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</si>
  <si>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</si>
  <si>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</si>
  <si>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</si>
  <si>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</si>
  <si>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</si>
  <si>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</si>
  <si>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</si>
  <si>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</si>
  <si>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</si>
  <si>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</si>
  <si>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</si>
  <si>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</si>
  <si>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</si>
  <si>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</si>
  <si>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</si>
  <si>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</si>
  <si>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</si>
  <si>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</si>
  <si>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</si>
  <si>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</si>
  <si>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</si>
  <si>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</si>
  <si>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</si>
  <si>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</si>
  <si>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</si>
  <si>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</si>
  <si>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</si>
  <si>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</si>
  <si>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</si>
  <si>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</si>
  <si>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</si>
  <si>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</si>
  <si>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</si>
  <si>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</si>
  <si>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</si>
  <si>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</si>
  <si>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</si>
  <si>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</si>
  <si>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</si>
  <si>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</si>
  <si>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</si>
  <si>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</si>
  <si>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</si>
  <si>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</si>
  <si>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</si>
  <si>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</si>
  <si>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</si>
  <si>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</si>
  <si>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</si>
  <si>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</si>
  <si>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</si>
  <si>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</si>
  <si>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</si>
  <si>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</si>
  <si>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</si>
  <si>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</si>
  <si>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</si>
  <si>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</si>
  <si>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</si>
  <si>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</si>
  <si>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</si>
  <si>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</si>
  <si>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</si>
  <si>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</si>
  <si>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</si>
  <si>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</si>
  <si>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</si>
  <si>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</si>
  <si>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</si>
  <si>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</si>
  <si>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</si>
  <si>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</si>
  <si>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</si>
  <si>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</si>
  <si>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</si>
  <si>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</si>
  <si>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</si>
  <si>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</si>
  <si>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</si>
  <si>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</si>
  <si>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</si>
  <si>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</si>
  <si>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</si>
  <si>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</si>
  <si>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</si>
  <si>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</si>
  <si>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</si>
  <si>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</si>
  <si>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</si>
  <si>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</si>
  <si>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</si>
  <si>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</si>
  <si>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</si>
  <si>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</si>
  <si>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</si>
  <si>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</si>
  <si>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</si>
  <si>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</si>
  <si>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</si>
  <si>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</si>
  <si>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</si>
  <si>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</si>
  <si>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</si>
  <si>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</si>
  <si>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</si>
  <si>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</si>
  <si>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</si>
  <si>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</si>
  <si>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</si>
  <si>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</si>
  <si>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</si>
  <si>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</si>
  <si>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</si>
  <si>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</si>
  <si>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</si>
  <si>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</si>
  <si>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</si>
  <si>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</si>
  <si>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</si>
  <si>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</si>
  <si>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</si>
  <si>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</si>
  <si>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</si>
  <si>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</si>
  <si>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</si>
  <si>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</si>
  <si>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</si>
  <si>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</si>
  <si>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</si>
  <si>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</si>
  <si>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</si>
  <si>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</si>
  <si>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</si>
  <si>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</si>
  <si>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</si>
  <si>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</si>
  <si>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</si>
  <si>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</si>
  <si>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</si>
  <si>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</si>
  <si>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</si>
  <si>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</si>
  <si>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</si>
  <si>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</si>
  <si>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</si>
  <si>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</si>
  <si>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</si>
  <si>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</si>
  <si>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</si>
  <si>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</si>
  <si>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</si>
  <si>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</si>
  <si>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</si>
  <si>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</si>
  <si>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</si>
  <si>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</si>
  <si>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</si>
  <si>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</si>
  <si>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</si>
  <si>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</si>
  <si>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</si>
  <si>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</si>
  <si>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</si>
  <si>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</si>
  <si>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</si>
  <si>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</si>
  <si>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</si>
  <si>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</si>
  <si>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</si>
  <si>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</si>
  <si>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</si>
  <si>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</si>
  <si>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</si>
  <si>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</si>
  <si>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</si>
  <si>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</si>
  <si>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</si>
  <si>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</si>
  <si>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</si>
  <si>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</si>
  <si>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</si>
  <si>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</si>
  <si>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</si>
  <si>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</si>
  <si>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</si>
  <si>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</si>
  <si>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</si>
  <si>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</si>
  <si>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</si>
  <si>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</si>
  <si>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</si>
  <si>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</si>
  <si>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</si>
  <si>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</si>
  <si>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</si>
  <si>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</si>
  <si>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</si>
  <si>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</si>
  <si>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</si>
  <si>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</si>
  <si>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</si>
  <si>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</si>
  <si>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</si>
  <si>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</si>
  <si>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</si>
  <si>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</si>
  <si>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</si>
  <si>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</si>
  <si>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</si>
  <si>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</si>
  <si>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</si>
  <si>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</si>
  <si>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</si>
  <si>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</si>
  <si>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</si>
  <si>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</si>
  <si>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</si>
  <si>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</si>
  <si>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</si>
  <si>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</si>
  <si>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</si>
  <si>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</si>
  <si>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</si>
  <si>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</si>
  <si>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</si>
  <si>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</si>
  <si>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</si>
  <si>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</si>
  <si>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</si>
  <si>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</si>
  <si>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</si>
  <si>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</si>
  <si>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</si>
  <si>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</si>
  <si>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</si>
  <si>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</si>
  <si>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</si>
  <si>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</si>
  <si>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</si>
  <si>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</si>
  <si>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</si>
  <si>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</si>
  <si>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</si>
  <si>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</si>
  <si>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</si>
  <si>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</si>
  <si>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</si>
  <si>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</si>
  <si>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</si>
  <si>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</si>
  <si>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</si>
  <si>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</si>
  <si>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</si>
  <si>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</si>
  <si>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</si>
  <si>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</si>
  <si>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</si>
  <si>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</si>
  <si>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</si>
  <si>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</si>
  <si>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</si>
  <si>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</si>
  <si>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</si>
  <si>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</si>
  <si>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</si>
  <si>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</si>
  <si>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</si>
  <si>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</si>
  <si>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</si>
  <si>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</si>
  <si>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</si>
  <si>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</si>
  <si>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</si>
  <si>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</si>
  <si>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</si>
  <si>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</si>
  <si>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</si>
  <si>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</si>
  <si>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</si>
  <si>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</si>
  <si>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</si>
  <si>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</si>
  <si>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</si>
  <si>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</si>
  <si>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</si>
  <si>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</si>
  <si>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</si>
  <si>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</si>
  <si>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</si>
  <si>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</si>
  <si>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</si>
  <si>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</si>
  <si>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</si>
  <si>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</si>
  <si>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</si>
  <si>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</si>
  <si>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</si>
  <si>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</si>
  <si>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</si>
  <si>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</si>
  <si>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</si>
  <si>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</si>
  <si>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</si>
  <si>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</si>
  <si>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</si>
  <si>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</si>
  <si>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</si>
  <si>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</si>
  <si>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</si>
  <si>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</si>
  <si>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</si>
  <si>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</si>
  <si>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</si>
  <si>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</si>
  <si>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</si>
  <si>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</si>
  <si>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</si>
  <si>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</si>
  <si>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</si>
  <si>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</si>
  <si>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</si>
  <si>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</si>
  <si>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</si>
  <si>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</si>
  <si>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</si>
  <si>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</si>
  <si>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</si>
  <si>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</si>
  <si>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</si>
  <si>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</si>
  <si>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</si>
  <si>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</si>
  <si>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</si>
  <si>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</si>
  <si>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</si>
  <si>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</si>
  <si>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</si>
  <si>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</si>
  <si>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</si>
  <si>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</si>
  <si>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</si>
  <si>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</si>
  <si>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</si>
  <si>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</si>
  <si>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</si>
  <si>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</si>
  <si>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</si>
  <si>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</si>
  <si>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</si>
  <si>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</si>
  <si>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</si>
  <si>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</si>
  <si>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</si>
  <si>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</si>
  <si>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</si>
  <si>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</si>
  <si>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</si>
  <si>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</si>
  <si>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</si>
  <si>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</si>
  <si>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</si>
  <si>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</si>
  <si>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</si>
  <si>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</si>
  <si>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</si>
  <si>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</si>
  <si>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</si>
  <si>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</si>
  <si>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</si>
  <si>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</si>
  <si>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</si>
  <si>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</si>
  <si>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</si>
  <si>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</si>
  <si>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</si>
  <si>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</si>
  <si>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</si>
  <si>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</si>
  <si>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</si>
  <si>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</si>
  <si>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</si>
  <si>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</si>
  <si>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</si>
  <si>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</si>
  <si>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</si>
  <si>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</si>
  <si>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</si>
  <si>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</si>
  <si>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</si>
  <si>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</si>
  <si>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</si>
  <si>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</si>
  <si>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</si>
  <si>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</si>
  <si>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</si>
  <si>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</si>
  <si>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</si>
  <si>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</si>
  <si>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</si>
  <si>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</si>
  <si>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</si>
  <si>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</si>
  <si>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</si>
  <si>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</si>
  <si>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</si>
  <si>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</si>
  <si>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</si>
  <si>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</si>
  <si>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</si>
  <si>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</si>
  <si>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</si>
  <si>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</si>
  <si>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</si>
  <si>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</si>
  <si>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</si>
  <si>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</si>
  <si>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</si>
  <si>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</si>
  <si>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</si>
  <si>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</si>
  <si>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</si>
  <si>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</si>
  <si>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</si>
  <si>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</si>
  <si>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</si>
  <si>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</si>
  <si>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</si>
  <si>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</si>
  <si>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</si>
  <si>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</si>
  <si>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</si>
  <si>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</si>
  <si>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</si>
  <si>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</si>
  <si>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</si>
  <si>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</si>
  <si>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</si>
  <si>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</si>
  <si>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</si>
  <si>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</si>
  <si>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</si>
  <si>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</si>
  <si>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</si>
  <si>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</si>
  <si>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</si>
  <si>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</si>
  <si>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</si>
  <si>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</si>
  <si>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</si>
  <si>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</si>
  <si>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</si>
  <si>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</si>
  <si>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</si>
  <si>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</si>
  <si>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</si>
  <si>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</si>
  <si>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</si>
  <si>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</si>
  <si>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</si>
  <si>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</si>
  <si>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</si>
  <si>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</si>
  <si>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</si>
  <si>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</si>
  <si>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</si>
  <si>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</si>
  <si>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</si>
  <si>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</si>
  <si>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</si>
  <si>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</si>
  <si>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</si>
  <si>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</si>
  <si>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</si>
  <si>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</si>
  <si>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</si>
  <si>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</si>
  <si>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</si>
  <si>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</si>
  <si>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</si>
  <si>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</si>
  <si>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</si>
  <si>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</si>
  <si>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</si>
  <si>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</si>
  <si>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</si>
  <si>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</si>
  <si>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</si>
  <si>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</si>
  <si>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</si>
  <si>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</si>
  <si>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</si>
  <si>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</si>
  <si>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</si>
  <si>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</si>
  <si>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</si>
  <si>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</si>
  <si>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</si>
  <si>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</si>
  <si>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</si>
  <si>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</si>
  <si>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</si>
  <si>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</si>
  <si>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</si>
  <si>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</si>
  <si>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</si>
  <si>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</si>
  <si>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</si>
  <si>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</si>
  <si>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</si>
  <si>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</si>
  <si>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</si>
  <si>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</si>
  <si>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</si>
  <si>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</si>
  <si>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</si>
  <si>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</si>
  <si>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</si>
  <si>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</si>
  <si>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</si>
  <si>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</si>
  <si>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</si>
  <si>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</si>
  <si>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</si>
  <si>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</si>
  <si>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</si>
  <si>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</si>
  <si>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</si>
  <si>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</si>
  <si>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</si>
  <si>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</si>
  <si>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</si>
  <si>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</si>
  <si>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</si>
  <si>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</si>
  <si>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</si>
  <si>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</si>
  <si>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</si>
  <si>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</si>
  <si>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</si>
  <si>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</si>
  <si>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</si>
  <si>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</si>
  <si>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</si>
  <si>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</si>
  <si>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</si>
  <si>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</si>
  <si>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</si>
  <si>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</si>
  <si>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</si>
  <si>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</si>
  <si>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</si>
  <si>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</si>
  <si>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</si>
  <si>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</si>
  <si>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</si>
  <si>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</si>
  <si>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</si>
  <si>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</si>
  <si>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</si>
  <si>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</si>
  <si>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</si>
  <si>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</si>
  <si>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</si>
  <si>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</si>
  <si>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</si>
  <si>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</si>
  <si>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</si>
  <si>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</si>
  <si>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</si>
  <si>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</si>
  <si>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</si>
  <si>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</si>
  <si>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</si>
  <si>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</si>
  <si>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</si>
  <si>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</si>
  <si>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</si>
  <si>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</si>
  <si>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</si>
  <si>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</si>
  <si>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</si>
  <si>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</si>
  <si>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</si>
  <si>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</si>
  <si>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</si>
  <si>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</si>
  <si>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</si>
  <si>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</si>
  <si>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</si>
  <si>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</si>
  <si>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</si>
  <si>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</si>
  <si>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</si>
  <si>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</si>
  <si>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</si>
  <si>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</si>
  <si>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</si>
  <si>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</si>
  <si>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</si>
  <si>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</si>
  <si>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</si>
  <si>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</si>
  <si>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</si>
  <si>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</si>
  <si>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</si>
  <si>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</si>
  <si>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</si>
  <si>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</si>
  <si>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</si>
  <si>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</si>
  <si>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</si>
  <si>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</si>
  <si>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</si>
  <si>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</si>
  <si>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</si>
  <si>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</si>
  <si>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</si>
  <si>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</si>
  <si>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</si>
  <si>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</si>
  <si>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</si>
  <si>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</si>
  <si>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</si>
  <si>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</si>
  <si>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</si>
  <si>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</si>
  <si>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</si>
  <si>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</si>
  <si>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</si>
  <si>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</si>
  <si>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</si>
  <si>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</si>
  <si>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</si>
  <si>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</si>
  <si>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</si>
  <si>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</si>
  <si>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</si>
  <si>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</si>
  <si>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</si>
  <si>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</si>
  <si>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</si>
  <si>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</si>
  <si>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</si>
  <si>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</si>
  <si>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</si>
  <si>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</si>
  <si>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</si>
  <si>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</si>
  <si>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</si>
  <si>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</si>
  <si>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</si>
  <si>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</si>
  <si>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</si>
  <si>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</si>
  <si>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</si>
  <si>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</si>
  <si>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</si>
  <si>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</si>
  <si>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</si>
  <si>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</si>
  <si>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</si>
  <si>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</si>
  <si>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</si>
  <si>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</si>
  <si>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</si>
  <si>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</si>
  <si>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</si>
  <si>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</si>
  <si>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</si>
  <si>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</si>
  <si>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</si>
  <si>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</si>
  <si>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</si>
  <si>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</si>
  <si>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</si>
  <si>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</si>
  <si>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</si>
  <si>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</si>
  <si>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</si>
  <si>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</si>
  <si>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</si>
  <si>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</si>
  <si>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</si>
  <si>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</si>
  <si>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</si>
  <si>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</si>
  <si>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</si>
  <si>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</si>
  <si>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</si>
  <si>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</si>
  <si>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</si>
  <si>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</si>
  <si>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</si>
  <si>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</si>
  <si>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</si>
  <si>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</si>
  <si>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</si>
  <si>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</si>
  <si>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</si>
  <si>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</si>
  <si>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</si>
  <si>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</si>
  <si>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</si>
  <si>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</si>
  <si>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</si>
  <si>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</si>
  <si>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</si>
  <si>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</si>
  <si>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</si>
  <si>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</si>
  <si>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</si>
  <si>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</si>
  <si>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</si>
  <si>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</si>
  <si>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</si>
  <si>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</si>
  <si>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</si>
  <si>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</si>
  <si>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</si>
  <si>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</si>
  <si>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</si>
  <si>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</si>
  <si>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</si>
  <si>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</si>
  <si>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</si>
  <si>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</si>
  <si>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</si>
  <si>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</si>
  <si>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</si>
  <si>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</si>
  <si>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</si>
  <si>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</si>
  <si>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</si>
  <si>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</si>
  <si>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</si>
  <si>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</si>
  <si>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</si>
  <si>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</si>
  <si>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</si>
  <si>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</si>
  <si>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</si>
  <si>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</si>
  <si>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</si>
  <si>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</si>
  <si>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</si>
  <si>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</si>
  <si>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</si>
  <si>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</si>
  <si>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</si>
  <si>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</si>
  <si>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</si>
  <si>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</si>
  <si>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</si>
  <si>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</si>
  <si>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</si>
  <si>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</si>
  <si>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</si>
  <si>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</si>
  <si>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</si>
  <si>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</si>
  <si>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</si>
  <si>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</si>
  <si>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</si>
  <si>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</si>
  <si>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</si>
  <si>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</si>
  <si>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</si>
  <si>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</si>
  <si>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</si>
  <si>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</si>
  <si>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</si>
  <si>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</si>
  <si>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</si>
  <si>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</si>
  <si>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</si>
  <si>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</si>
  <si>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</si>
  <si>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</si>
  <si>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</si>
  <si>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</si>
  <si>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</si>
  <si>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</si>
  <si>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</si>
  <si>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</si>
  <si>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</si>
  <si>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</si>
  <si>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</si>
  <si>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</si>
  <si>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</si>
  <si>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</si>
  <si>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</si>
  <si>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</si>
  <si>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</si>
  <si>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</si>
  <si>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</si>
  <si>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</si>
  <si>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</si>
  <si>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</si>
  <si>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</si>
  <si>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</si>
  <si>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</si>
  <si>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</si>
  <si>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</si>
  <si>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</si>
  <si>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</si>
  <si>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</si>
  <si>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</si>
  <si>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</si>
  <si>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</si>
  <si>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</si>
  <si>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</si>
  <si>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</si>
  <si>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</si>
  <si>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</si>
  <si>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</si>
  <si>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</si>
  <si>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</si>
  <si>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</si>
  <si>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</si>
  <si>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</si>
  <si>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</si>
  <si>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</si>
  <si>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</si>
  <si>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</si>
  <si>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</si>
  <si>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</si>
  <si>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</si>
  <si>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</si>
  <si>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</si>
  <si>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</si>
  <si>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</si>
  <si>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</si>
  <si>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</si>
  <si>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</si>
  <si>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</si>
  <si>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</si>
  <si>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</si>
  <si>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</si>
  <si>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</si>
  <si>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</si>
  <si>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</si>
  <si>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</si>
  <si>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</si>
  <si>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</si>
  <si>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</si>
  <si>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</si>
  <si>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</si>
  <si>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</si>
  <si>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</si>
  <si>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</si>
  <si>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</si>
  <si>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</si>
  <si>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</si>
  <si>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</si>
  <si>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</si>
  <si>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</si>
  <si>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</si>
  <si>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</si>
  <si>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</si>
  <si>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</si>
  <si>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</si>
  <si>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</si>
  <si>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</si>
  <si>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</si>
  <si>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</si>
  <si>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</si>
  <si>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</si>
  <si>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</si>
  <si>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</si>
  <si>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</si>
  <si>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</si>
  <si>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</si>
  <si>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</si>
  <si>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</si>
  <si>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</si>
  <si>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</si>
  <si>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</si>
  <si>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</si>
  <si>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</si>
  <si>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</si>
  <si>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</si>
  <si>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</si>
  <si>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</si>
  <si>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</si>
  <si>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</si>
  <si>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</si>
  <si>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</si>
  <si>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</si>
  <si>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</si>
  <si>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</si>
  <si>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</si>
  <si>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</si>
  <si>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</si>
  <si>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</si>
  <si>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</si>
  <si>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</si>
  <si>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</si>
  <si>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</si>
  <si>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</si>
  <si>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</si>
  <si>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</si>
  <si>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</si>
  <si>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</si>
  <si>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</si>
  <si>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</si>
  <si>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</si>
  <si>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</si>
  <si>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</si>
  <si>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</si>
  <si>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</si>
  <si>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</si>
  <si>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</si>
  <si>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</si>
  <si>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</si>
  <si>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</si>
  <si>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</si>
  <si>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</si>
  <si>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</si>
  <si>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</si>
  <si>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</si>
  <si>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</si>
  <si>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</si>
  <si>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</si>
  <si>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</si>
  <si>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</si>
  <si>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</si>
  <si>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</si>
  <si>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</si>
  <si>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</si>
  <si>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</si>
  <si>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</si>
  <si>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</si>
  <si>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</si>
  <si>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</si>
  <si>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</si>
  <si>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</si>
  <si>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</si>
  <si>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</si>
  <si>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</si>
  <si>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</si>
  <si>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</si>
  <si>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</si>
  <si>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</si>
  <si>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</si>
  <si>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</si>
  <si>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</si>
  <si>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</si>
  <si>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</si>
  <si>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</si>
  <si>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</si>
  <si>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</si>
  <si>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</si>
  <si>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</si>
  <si>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</si>
  <si>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</si>
  <si>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</si>
  <si>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</si>
  <si>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</si>
  <si>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</si>
  <si>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</si>
  <si>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</si>
  <si>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</si>
  <si>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</si>
  <si>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</si>
  <si>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</si>
  <si>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</si>
  <si>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</si>
  <si>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</si>
  <si>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</si>
  <si>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</si>
  <si>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</si>
  <si>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</si>
  <si>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</si>
  <si>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</si>
  <si>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</si>
  <si>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</si>
  <si>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</si>
  <si>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</si>
  <si>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</si>
  <si>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</si>
  <si>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</si>
  <si>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</si>
  <si>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</si>
  <si>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</si>
  <si>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</si>
  <si>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</si>
  <si>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</si>
  <si>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</si>
  <si>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</si>
  <si>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</si>
  <si>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</si>
  <si>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</si>
  <si>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</si>
  <si>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</si>
  <si>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</si>
  <si>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</si>
  <si>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</si>
  <si>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</si>
  <si>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</si>
  <si>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</si>
  <si>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</si>
  <si>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</si>
  <si>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</si>
  <si>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</si>
  <si>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</si>
  <si>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</si>
  <si>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</si>
  <si>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</si>
  <si>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</si>
  <si>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</si>
  <si>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</si>
  <si>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</si>
  <si>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</si>
  <si>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</si>
  <si>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</si>
  <si>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</si>
  <si>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</si>
  <si>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</si>
  <si>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</si>
  <si>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</si>
  <si>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</si>
  <si>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</si>
  <si>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</si>
  <si>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</si>
  <si>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</si>
  <si>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</si>
  <si>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</si>
  <si>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</si>
  <si>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</si>
  <si>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</si>
  <si>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</si>
  <si>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</si>
  <si>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</si>
  <si>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</si>
  <si>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</si>
  <si>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</si>
  <si>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</si>
  <si>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</si>
  <si>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</si>
  <si>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</si>
  <si>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</si>
  <si>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</si>
  <si>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</si>
  <si>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</si>
  <si>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</si>
  <si>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</si>
  <si>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</si>
  <si>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</si>
  <si>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</si>
  <si>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</si>
  <si>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</si>
  <si>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</si>
  <si>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</si>
  <si>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</si>
  <si>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</si>
  <si>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</si>
  <si>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</si>
  <si>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</si>
  <si>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</si>
  <si>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</si>
  <si>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</si>
  <si>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</si>
  <si>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</si>
  <si>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</si>
  <si>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</si>
  <si>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</si>
  <si>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</si>
  <si>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</si>
  <si>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</si>
  <si>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</si>
  <si>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</si>
  <si>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</si>
  <si>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</si>
  <si>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</si>
  <si>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</si>
  <si>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</si>
  <si>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</si>
  <si>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</si>
  <si>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</si>
  <si>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</si>
  <si>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</si>
  <si>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</si>
  <si>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</si>
  <si>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</si>
  <si>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</si>
  <si>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</si>
  <si>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</si>
  <si>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</si>
  <si>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</si>
  <si>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</si>
  <si>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</si>
  <si>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</si>
  <si>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</si>
  <si>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</si>
  <si>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</si>
  <si>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</si>
  <si>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</si>
  <si>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</si>
  <si>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</si>
  <si>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</si>
  <si>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</si>
  <si>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</si>
  <si>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</si>
  <si>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</si>
  <si>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</si>
  <si>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</si>
  <si>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</si>
  <si>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</si>
  <si>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</si>
  <si>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</si>
  <si>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</si>
  <si>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</si>
  <si>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</si>
  <si>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</si>
  <si>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</si>
  <si>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</si>
  <si>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</si>
  <si>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</si>
  <si>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</si>
  <si>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</si>
  <si>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</si>
  <si>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</si>
  <si>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</si>
  <si>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</si>
  <si>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</si>
  <si>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</si>
  <si>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</si>
  <si>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</si>
  <si>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</si>
  <si>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</si>
  <si>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</si>
  <si>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</si>
  <si>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</si>
  <si>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</si>
  <si>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</si>
  <si>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</si>
  <si>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</si>
  <si>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</si>
  <si>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</si>
  <si>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</si>
  <si>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</si>
  <si>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</si>
  <si>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</si>
  <si>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</si>
  <si>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</si>
  <si>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</si>
  <si>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</si>
  <si>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</si>
  <si>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</si>
  <si>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</si>
  <si>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</si>
  <si>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</si>
  <si>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</si>
  <si>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</si>
  <si>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</si>
  <si>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</si>
  <si>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</si>
  <si>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</si>
  <si>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</si>
  <si>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</si>
  <si>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</si>
  <si>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</si>
  <si>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</si>
  <si>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</si>
  <si>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</si>
  <si>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</si>
  <si>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</si>
  <si>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</si>
  <si>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</si>
  <si>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</si>
  <si>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</si>
  <si>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</si>
  <si>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</si>
  <si>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</si>
  <si>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</si>
  <si>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</si>
  <si>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</si>
  <si>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</si>
  <si>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</si>
  <si>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</si>
  <si>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</si>
  <si>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</si>
  <si>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</si>
  <si>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</si>
  <si>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</si>
  <si>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</si>
  <si>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</si>
  <si>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</si>
  <si>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</si>
  <si>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</si>
  <si>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</si>
  <si>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</si>
  <si>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</si>
  <si>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</si>
  <si>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</si>
  <si>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</si>
  <si>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</si>
  <si>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</si>
  <si>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</si>
  <si>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</si>
  <si>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</si>
  <si>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</si>
  <si>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</si>
  <si>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</si>
  <si>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</si>
  <si>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</si>
  <si>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</si>
  <si>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</si>
  <si>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</si>
  <si>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</si>
  <si>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</si>
  <si>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</si>
  <si>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</si>
  <si>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</si>
  <si>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</si>
  <si>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</si>
  <si>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</si>
  <si>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</si>
  <si>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</si>
  <si>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</si>
  <si>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</si>
  <si>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</si>
  <si>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</si>
  <si>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</si>
  <si>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</si>
  <si>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</si>
  <si>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</si>
  <si>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</si>
  <si>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</si>
  <si>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</si>
  <si>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</si>
  <si>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</si>
  <si>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</si>
  <si>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</si>
  <si>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</si>
  <si>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</si>
  <si>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</si>
  <si>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</si>
  <si>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</si>
  <si>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</si>
  <si>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</si>
  <si>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</si>
  <si>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</si>
  <si>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</si>
  <si>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</si>
  <si>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</si>
  <si>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</si>
  <si>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</si>
  <si>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</si>
  <si>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</si>
  <si>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</si>
  <si>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</si>
  <si>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</si>
  <si>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</si>
  <si>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</si>
  <si>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</si>
  <si>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</si>
  <si>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</si>
  <si>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</si>
  <si>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</si>
  <si>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</si>
  <si>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</si>
  <si>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</si>
  <si>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</si>
  <si>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</si>
  <si>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</si>
  <si>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</si>
  <si>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</si>
  <si>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</si>
  <si>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</si>
  <si>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</si>
  <si>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</si>
  <si>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</si>
  <si>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</si>
  <si>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</si>
  <si>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</si>
  <si>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</si>
  <si>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</si>
  <si>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</si>
  <si>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</si>
  <si>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</si>
  <si>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</si>
  <si>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</si>
  <si>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</si>
  <si>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</si>
  <si>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</si>
  <si>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</si>
  <si>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</si>
  <si>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</si>
  <si>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</si>
  <si>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</si>
  <si>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</si>
  <si>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</si>
  <si>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</si>
  <si>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</si>
  <si>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</si>
  <si>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</si>
  <si>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</si>
  <si>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</si>
  <si>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</si>
  <si>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</si>
  <si>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</si>
  <si>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</si>
  <si>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</si>
  <si>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</si>
  <si>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</si>
  <si>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</si>
  <si>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</si>
  <si>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</si>
  <si>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</si>
  <si>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</si>
  <si>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</si>
  <si>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</si>
  <si>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</si>
  <si>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</si>
  <si>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</si>
  <si>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</si>
  <si>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</si>
  <si>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</si>
  <si>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</si>
  <si>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</si>
  <si>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</si>
  <si>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</si>
  <si>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</si>
  <si>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</si>
  <si>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</si>
  <si>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</si>
  <si>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</si>
  <si>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</si>
  <si>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</si>
  <si>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</si>
  <si>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</si>
  <si>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</si>
  <si>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</si>
  <si>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</si>
  <si>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</si>
  <si>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</si>
  <si>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</si>
  <si>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</si>
  <si>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</si>
  <si>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</si>
  <si>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</si>
  <si>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</si>
  <si>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</si>
  <si>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</si>
  <si>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</si>
  <si>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</si>
  <si>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</si>
  <si>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</si>
  <si>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</si>
  <si>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</si>
  <si>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</si>
  <si>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</si>
  <si>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</si>
  <si>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</si>
  <si>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</si>
  <si>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</si>
  <si>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</si>
  <si>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</si>
  <si>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</si>
  <si>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</si>
  <si>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</si>
  <si>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</si>
  <si>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</si>
  <si>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</si>
  <si>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</si>
  <si>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</si>
  <si>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</si>
  <si>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</si>
  <si>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</si>
  <si>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</si>
  <si>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</si>
  <si>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</si>
  <si>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</si>
  <si>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</si>
  <si>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</si>
  <si>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</si>
  <si>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</si>
  <si>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</si>
  <si>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</si>
  <si>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</si>
  <si>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</si>
  <si>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</si>
  <si>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</si>
  <si>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</si>
  <si>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</si>
  <si>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</si>
  <si>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</si>
  <si>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</si>
  <si>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</si>
  <si>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</si>
  <si>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</si>
  <si>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</si>
  <si>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</si>
  <si>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</si>
  <si>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</si>
  <si>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</si>
  <si>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</si>
  <si>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</si>
  <si>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</si>
  <si>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</si>
  <si>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</si>
  <si>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</si>
  <si>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</si>
  <si>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</si>
  <si>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</si>
  <si>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</si>
  <si>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</si>
  <si>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</si>
  <si>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</si>
  <si>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</si>
  <si>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</si>
  <si>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</si>
  <si>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</si>
  <si>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</si>
  <si>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</si>
  <si>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</si>
  <si>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</si>
  <si>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</si>
  <si>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</si>
  <si>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</si>
  <si>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</si>
  <si>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</si>
  <si>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</si>
  <si>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</si>
  <si>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</si>
  <si>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</si>
  <si>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</si>
  <si>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</si>
  <si>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</si>
  <si>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</si>
  <si>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</si>
  <si>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</si>
  <si>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</si>
  <si>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</si>
  <si>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</si>
  <si>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</si>
  <si>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</si>
  <si>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</si>
  <si>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</si>
  <si>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</si>
  <si>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</si>
  <si>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</si>
  <si>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</si>
  <si>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</si>
  <si>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</si>
  <si>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</si>
  <si>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</si>
  <si>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</si>
  <si>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</si>
  <si>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</si>
  <si>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</si>
  <si>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</si>
  <si>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</si>
  <si>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</si>
  <si>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</si>
  <si>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</si>
  <si>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</si>
  <si>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</si>
  <si>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</si>
  <si>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</si>
  <si>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</si>
  <si>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</si>
  <si>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</si>
  <si>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</si>
  <si>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</si>
  <si>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</si>
  <si>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</si>
  <si>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</si>
  <si>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</si>
  <si>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</si>
  <si>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</si>
  <si>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</si>
  <si>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</si>
  <si>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</si>
  <si>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</si>
  <si>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</si>
  <si>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</si>
  <si>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</si>
  <si>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</si>
  <si>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</si>
  <si>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</si>
  <si>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</si>
  <si>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</si>
  <si>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</si>
  <si>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</si>
  <si>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</si>
  <si>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</si>
  <si>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</si>
  <si>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</si>
  <si>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</si>
  <si>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</si>
  <si>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</si>
  <si>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</si>
  <si>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</si>
  <si>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</si>
  <si>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</si>
  <si>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</si>
  <si>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</si>
  <si>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</si>
  <si>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</si>
  <si>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</si>
  <si>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</si>
  <si>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</si>
  <si>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</si>
  <si>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</si>
  <si>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</si>
  <si>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</si>
  <si>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</si>
  <si>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</si>
  <si>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</si>
  <si>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</si>
  <si>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</si>
  <si>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</si>
  <si>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</si>
  <si>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</si>
  <si>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</si>
  <si>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</si>
  <si>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</si>
  <si>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</si>
  <si>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</si>
  <si>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</si>
  <si>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</si>
  <si>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</si>
  <si>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</si>
  <si>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</si>
  <si>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</si>
  <si>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</si>
  <si>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</si>
  <si>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</si>
  <si>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</si>
  <si>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</si>
  <si>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</si>
  <si>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</si>
  <si>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</si>
  <si>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</si>
  <si>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</si>
  <si>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</si>
  <si>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</si>
  <si>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</si>
  <si>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</si>
  <si>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</si>
  <si>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</si>
  <si>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</si>
  <si>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</si>
  <si>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</si>
  <si>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</si>
  <si>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</si>
  <si>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</si>
  <si>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</si>
  <si>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</si>
  <si>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</si>
  <si>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</si>
  <si>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</si>
  <si>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</si>
  <si>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</si>
  <si>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</si>
  <si>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</si>
  <si>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</si>
  <si>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</si>
  <si>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</si>
  <si>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</si>
  <si>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</si>
  <si>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</si>
  <si>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</si>
  <si>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</si>
  <si>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</si>
  <si>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</si>
  <si>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</si>
  <si>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</si>
  <si>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</si>
  <si>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</si>
  <si>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</si>
  <si>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</si>
  <si>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</si>
  <si>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</si>
  <si>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</si>
  <si>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</si>
  <si>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</si>
  <si>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</si>
  <si>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</si>
  <si>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</si>
  <si>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</si>
  <si>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</si>
  <si>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</si>
  <si>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</si>
  <si>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</si>
  <si>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</si>
  <si>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</si>
  <si>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</si>
  <si>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</si>
  <si>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</si>
  <si>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</si>
  <si>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</si>
  <si>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</si>
  <si>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</si>
  <si>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</si>
  <si>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</si>
  <si>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</si>
  <si>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</si>
  <si>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</si>
  <si>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</si>
  <si>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</si>
  <si>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</si>
  <si>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</si>
  <si>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</si>
  <si>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</si>
  <si>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</si>
  <si>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</si>
  <si>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</si>
  <si>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</si>
  <si>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</si>
  <si>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</si>
  <si>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</si>
  <si>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</si>
  <si>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</si>
  <si>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</si>
  <si>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</si>
  <si>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</si>
  <si>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</si>
  <si>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</si>
  <si>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</si>
  <si>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</si>
  <si>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</si>
  <si>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</si>
  <si>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</si>
  <si>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</si>
  <si>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</si>
  <si>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</si>
  <si>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</si>
  <si>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</si>
  <si>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</si>
  <si>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</si>
  <si>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</si>
  <si>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</si>
  <si>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</si>
  <si>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</si>
  <si>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</si>
  <si>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</si>
  <si>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</si>
  <si>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</si>
  <si>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</si>
  <si>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</si>
  <si>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</si>
  <si>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</si>
  <si>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</si>
  <si>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</si>
  <si>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</si>
  <si>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</si>
  <si>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</si>
  <si>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</si>
  <si>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</si>
  <si>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</si>
  <si>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</si>
  <si>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</si>
  <si>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</si>
  <si>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</si>
  <si>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</si>
  <si>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</si>
  <si>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</si>
  <si>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</si>
  <si>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</si>
  <si>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</si>
  <si>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</si>
  <si>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</si>
  <si>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</si>
  <si>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</si>
  <si>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</si>
  <si>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</si>
  <si>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</si>
  <si>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</si>
  <si>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</si>
  <si>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</si>
  <si>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</si>
  <si>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</si>
  <si>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</si>
  <si>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</si>
  <si>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</si>
  <si>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</si>
  <si>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</si>
  <si>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</si>
  <si>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</si>
  <si>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</si>
  <si>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</si>
  <si>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</si>
  <si>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</si>
  <si>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</si>
  <si>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</si>
  <si>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</si>
  <si>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</si>
  <si>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</si>
  <si>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</si>
  <si>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</si>
  <si>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</si>
  <si>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</si>
  <si>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</si>
  <si>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</si>
  <si>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</si>
  <si>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</si>
  <si>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</si>
  <si>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</si>
  <si>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</si>
  <si>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</si>
  <si>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</si>
  <si>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</si>
  <si>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</si>
  <si>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</si>
  <si>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</si>
  <si>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</si>
  <si>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</si>
  <si>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</si>
  <si>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</si>
  <si>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</si>
  <si>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</si>
  <si>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</si>
  <si>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</si>
  <si>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</si>
  <si>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</si>
  <si>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</si>
  <si>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</si>
  <si>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</si>
  <si>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</si>
  <si>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</si>
  <si>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</si>
  <si>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</si>
  <si>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</si>
  <si>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</si>
  <si>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</si>
  <si>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</si>
  <si>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</si>
  <si>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</si>
  <si>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</si>
  <si>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</si>
  <si>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</si>
  <si>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</si>
  <si>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</si>
  <si>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</si>
  <si>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</si>
  <si>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</si>
  <si>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</si>
  <si>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</si>
  <si>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</si>
  <si>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</si>
  <si>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</si>
  <si>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</si>
  <si>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</si>
  <si>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</si>
  <si>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</si>
  <si>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</si>
  <si>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</si>
  <si>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</si>
  <si>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</si>
  <si>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</si>
  <si>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</si>
  <si>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</si>
  <si>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</si>
  <si>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</si>
  <si>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</si>
  <si>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</si>
  <si>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</si>
  <si>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</si>
  <si>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</si>
  <si>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</si>
  <si>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</si>
  <si>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</si>
  <si>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</si>
  <si>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</si>
  <si>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</si>
  <si>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</si>
  <si>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</si>
  <si>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</si>
  <si>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</si>
  <si>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</si>
  <si>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</si>
  <si>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</si>
  <si>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</si>
  <si>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</si>
  <si>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</si>
  <si>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</si>
  <si>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</si>
  <si>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</si>
  <si>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</si>
  <si>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</si>
  <si>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</si>
  <si>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</si>
  <si>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</si>
  <si>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</si>
  <si>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</si>
  <si>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</si>
  <si>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</si>
  <si>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</si>
  <si>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</si>
  <si>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</si>
  <si>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</si>
  <si>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</si>
  <si>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</si>
  <si>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</si>
  <si>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</si>
  <si>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</si>
  <si>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</si>
  <si>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</si>
  <si>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</si>
  <si>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</si>
  <si>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</si>
  <si>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</si>
  <si>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</si>
  <si>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</si>
  <si>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</si>
  <si>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</si>
  <si>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</si>
  <si>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</si>
  <si>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</si>
  <si>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</si>
  <si>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</si>
  <si>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</si>
  <si>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</si>
  <si>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</si>
  <si>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</si>
  <si>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</si>
  <si>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</si>
  <si>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</si>
  <si>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</si>
  <si>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</si>
  <si>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</si>
  <si>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</si>
  <si>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</si>
  <si>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</si>
  <si>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</si>
  <si>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</si>
  <si>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</si>
  <si>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</si>
  <si>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</si>
  <si>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</si>
  <si>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</si>
  <si>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</si>
  <si>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</si>
  <si>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</si>
  <si>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</si>
  <si>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</si>
  <si>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</si>
  <si>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</si>
  <si>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</si>
  <si>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</si>
  <si>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</si>
  <si>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</si>
  <si>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</si>
  <si>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</si>
  <si>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</si>
  <si>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</si>
  <si>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</si>
  <si>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</si>
  <si>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</si>
  <si>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</si>
  <si>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</si>
  <si>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</si>
  <si>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</si>
  <si>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</si>
  <si>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</si>
  <si>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</si>
  <si>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</si>
  <si>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</si>
  <si>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</si>
  <si>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</si>
  <si>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</si>
  <si>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</si>
  <si>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</si>
  <si>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</si>
  <si>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</si>
  <si>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</si>
  <si>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</si>
  <si>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</si>
  <si>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</si>
  <si>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</si>
  <si>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</si>
  <si>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</si>
  <si>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</si>
  <si>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</si>
  <si>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</si>
  <si>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</si>
  <si>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</si>
  <si>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</si>
  <si>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</si>
  <si>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</si>
  <si>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</si>
  <si>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</si>
  <si>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</si>
  <si>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</si>
  <si>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</si>
  <si>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</si>
  <si>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</si>
  <si>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</si>
  <si>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</si>
  <si>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</si>
  <si>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</si>
  <si>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</si>
  <si>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</si>
  <si>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</si>
  <si>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</si>
  <si>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</si>
  <si>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</si>
  <si>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</si>
  <si>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</si>
  <si>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</si>
  <si>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</si>
  <si>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</si>
  <si>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</si>
  <si>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</si>
  <si>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</si>
  <si>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</si>
  <si>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</si>
  <si>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</si>
  <si>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</si>
  <si>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</si>
  <si>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</si>
  <si>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</si>
  <si>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</si>
  <si>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</si>
  <si>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</si>
  <si>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</si>
  <si>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</si>
  <si>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</si>
  <si>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</si>
  <si>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</si>
  <si>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</si>
  <si>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</si>
  <si>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</si>
  <si>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</si>
  <si>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</si>
  <si>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</si>
  <si>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</si>
  <si>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</si>
  <si>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</si>
  <si>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</si>
  <si>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</si>
  <si>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</si>
  <si>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</si>
  <si>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</si>
  <si>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</si>
  <si>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</si>
  <si>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</si>
  <si>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</si>
  <si>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</si>
  <si>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</si>
  <si>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</si>
  <si>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</si>
  <si>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</si>
  <si>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</si>
  <si>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</si>
  <si>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</si>
  <si>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</si>
  <si>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</si>
  <si>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</si>
  <si>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</si>
  <si>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</si>
  <si>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</si>
  <si>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</si>
  <si>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</si>
  <si>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</si>
  <si>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</si>
  <si>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</si>
  <si>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</si>
  <si>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</si>
  <si>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</si>
  <si>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</si>
  <si>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</si>
  <si>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</si>
  <si>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</si>
  <si>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</si>
  <si>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</si>
  <si>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</si>
  <si>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</si>
  <si>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</si>
  <si>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</si>
  <si>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</si>
  <si>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</si>
  <si>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</si>
  <si>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</si>
  <si>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</si>
  <si>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</si>
  <si>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</si>
  <si>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</si>
  <si>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</si>
  <si>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</si>
  <si>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</si>
  <si>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</si>
  <si>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</si>
  <si>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</si>
  <si>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</si>
  <si>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</si>
  <si>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</si>
  <si>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</si>
  <si>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</si>
  <si>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</si>
  <si>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</si>
  <si>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</si>
  <si>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</si>
  <si>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</si>
  <si>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</si>
  <si>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</si>
  <si>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</si>
  <si>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</si>
  <si>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</si>
  <si>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</si>
  <si>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</si>
  <si>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</si>
  <si>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</si>
  <si>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</si>
  <si>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</si>
  <si>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</si>
  <si>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</si>
  <si>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</si>
  <si>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</si>
  <si>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</si>
  <si>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</si>
  <si>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</si>
  <si>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</si>
  <si>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</si>
  <si>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</si>
  <si>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</si>
  <si>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</si>
  <si>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</si>
  <si>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</si>
  <si>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</si>
  <si>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</si>
  <si>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</si>
  <si>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</si>
  <si>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</si>
  <si>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</si>
  <si>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</si>
  <si>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</si>
  <si>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</si>
  <si>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</si>
  <si>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</si>
  <si>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</si>
  <si>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</si>
  <si>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</si>
  <si>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</si>
  <si>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</si>
  <si>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</si>
  <si>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</si>
  <si>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</si>
  <si>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</si>
  <si>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</si>
  <si>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</si>
  <si>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</si>
  <si>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</si>
  <si>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</si>
  <si>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</si>
  <si>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</si>
  <si>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</si>
  <si>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</si>
  <si>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</si>
  <si>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</si>
  <si>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</si>
  <si>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</si>
  <si>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</si>
  <si>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</si>
  <si>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</si>
  <si>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</si>
  <si>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</si>
  <si>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</si>
  <si>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</si>
  <si>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</si>
  <si>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</si>
  <si>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</si>
  <si>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</si>
  <si>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</si>
  <si>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</si>
  <si>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</si>
  <si>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</si>
  <si>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</si>
  <si>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</si>
  <si>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</si>
  <si>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</si>
  <si>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</si>
  <si>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</si>
  <si>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</si>
  <si>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</si>
  <si>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</si>
  <si>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</si>
  <si>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</si>
  <si>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</si>
  <si>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</si>
  <si>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</si>
  <si>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</si>
  <si>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</si>
  <si>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</si>
  <si>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</si>
  <si>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</si>
  <si>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</si>
  <si>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</si>
  <si>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</si>
  <si>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</si>
  <si>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</si>
  <si>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</si>
  <si>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</si>
  <si>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</si>
  <si>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</si>
  <si>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</si>
  <si>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</si>
  <si>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</si>
  <si>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</si>
  <si>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</si>
  <si>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</si>
  <si>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</si>
  <si>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</si>
  <si>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</si>
  <si>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</si>
  <si>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</si>
  <si>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</si>
  <si>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</si>
  <si>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</si>
  <si>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</si>
  <si>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</si>
  <si>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</si>
  <si>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</si>
  <si>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</si>
  <si>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</si>
  <si>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</si>
  <si>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</si>
  <si>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</si>
  <si>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</si>
  <si>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</si>
  <si>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</si>
  <si>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</si>
  <si>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</si>
  <si>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</si>
  <si>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</si>
  <si>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</si>
  <si>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</si>
  <si>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</si>
  <si>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</si>
  <si>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</si>
  <si>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</si>
  <si>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</si>
  <si>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</si>
  <si>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</si>
  <si>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</si>
  <si>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</si>
  <si>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</si>
  <si>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</si>
  <si>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</si>
  <si>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</si>
  <si>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</si>
  <si>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</si>
  <si>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</si>
  <si>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</si>
  <si>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</si>
  <si>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</si>
  <si>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</si>
  <si>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</si>
  <si>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</si>
  <si>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</si>
  <si>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</si>
  <si>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</si>
  <si>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</si>
  <si>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</si>
  <si>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</si>
  <si>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</si>
  <si>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</si>
  <si>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</si>
  <si>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</si>
  <si>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</si>
  <si>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</si>
  <si>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</si>
  <si>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</si>
  <si>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</si>
  <si>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</si>
  <si>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</si>
  <si>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</si>
  <si>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</si>
  <si>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</si>
  <si>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</si>
  <si>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</si>
  <si>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</si>
  <si>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</si>
  <si>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</si>
  <si>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</si>
  <si>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</si>
  <si>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</si>
  <si>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</si>
  <si>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</si>
  <si>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</si>
  <si>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</si>
  <si>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</si>
  <si>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</si>
  <si>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</si>
  <si>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</si>
  <si>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</si>
  <si>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</si>
  <si>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</si>
  <si>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</si>
  <si>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</si>
  <si>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</si>
  <si>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</si>
  <si>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</si>
  <si>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</si>
  <si>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</si>
  <si>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</si>
  <si>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</si>
  <si>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</si>
  <si>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</si>
  <si>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</si>
  <si>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</si>
  <si>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</si>
  <si>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</si>
  <si>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</si>
  <si>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</si>
  <si>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</si>
  <si>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</si>
  <si>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</si>
  <si>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</si>
  <si>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</si>
  <si>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</si>
  <si>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</si>
  <si>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</si>
  <si>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</si>
  <si>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</si>
  <si>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</si>
  <si>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</si>
  <si>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</si>
  <si>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</si>
  <si>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</si>
  <si>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</si>
  <si>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</si>
  <si>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</si>
  <si>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</si>
  <si>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</si>
  <si>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</si>
  <si>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</si>
  <si>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</si>
  <si>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</si>
  <si>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</si>
  <si>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</si>
  <si>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</si>
  <si>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</si>
  <si>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</si>
  <si>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</si>
  <si>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</si>
  <si>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</si>
  <si>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</si>
  <si>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</si>
  <si>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</si>
  <si>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</si>
  <si>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</si>
  <si>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</si>
  <si>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</si>
  <si>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</si>
  <si>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</si>
  <si>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</si>
  <si>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</si>
  <si>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</si>
  <si>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</si>
  <si>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</si>
  <si>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</si>
  <si>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</si>
  <si>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</si>
  <si>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</si>
  <si>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</si>
  <si>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</si>
  <si>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</si>
  <si>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</si>
  <si>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</si>
  <si>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</si>
  <si>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</si>
  <si>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</si>
  <si>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</si>
  <si>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</si>
  <si>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</si>
  <si>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</si>
  <si>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</si>
  <si>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</si>
  <si>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</si>
  <si>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</si>
  <si>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</si>
  <si>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</si>
  <si>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</si>
  <si>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</si>
  <si>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</si>
  <si>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</si>
  <si>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</si>
  <si>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</si>
  <si>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</si>
  <si>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</si>
  <si>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</si>
  <si>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</si>
  <si>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</si>
  <si>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</si>
  <si>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</si>
  <si>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</si>
  <si>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</si>
  <si>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</si>
  <si>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</si>
  <si>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</si>
  <si>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</si>
  <si>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</si>
  <si>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</si>
  <si>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</si>
  <si>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</si>
  <si>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</si>
  <si>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</si>
  <si>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</si>
  <si>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</si>
  <si>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</si>
  <si>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</si>
  <si>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</si>
  <si>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</si>
  <si>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</si>
  <si>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</si>
  <si>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</si>
  <si>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</si>
  <si>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</si>
  <si>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</si>
  <si>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</si>
  <si>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</si>
  <si>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</si>
  <si>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</si>
  <si>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</si>
  <si>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</si>
  <si>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</si>
  <si>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</si>
  <si>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</si>
  <si>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</si>
  <si>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</si>
  <si>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</si>
  <si>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</si>
  <si>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</si>
  <si>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</si>
  <si>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</si>
  <si>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</si>
  <si>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</si>
  <si>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</si>
  <si>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</si>
  <si>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</si>
  <si>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</si>
  <si>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</si>
  <si>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</si>
  <si>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</si>
  <si>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</si>
  <si>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</si>
  <si>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</si>
  <si>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</si>
  <si>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</si>
  <si>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</si>
  <si>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</si>
  <si>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</si>
  <si>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</si>
  <si>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</si>
  <si>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</si>
  <si>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</si>
  <si>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</si>
  <si>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</si>
  <si>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</si>
  <si>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</si>
  <si>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</si>
  <si>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</si>
  <si>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</si>
  <si>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</si>
  <si>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</si>
  <si>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</si>
  <si>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</si>
  <si>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</si>
  <si>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</si>
  <si>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</si>
  <si>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</si>
  <si>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</si>
  <si>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</si>
  <si>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</si>
  <si>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</si>
  <si>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</si>
  <si>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</si>
  <si>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</si>
  <si>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</si>
  <si>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</si>
  <si>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</si>
  <si>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</si>
  <si>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</si>
  <si>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</si>
  <si>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</si>
  <si>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</si>
  <si>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</si>
  <si>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</si>
  <si>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</si>
  <si>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</si>
  <si>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</si>
  <si>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</si>
  <si>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</si>
  <si>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</si>
  <si>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</si>
  <si>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</si>
  <si>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</si>
  <si>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</si>
  <si>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</si>
  <si>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</si>
  <si>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</si>
  <si>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</si>
  <si>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</si>
  <si>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</si>
  <si>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</si>
  <si>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</si>
  <si>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</si>
  <si>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</si>
  <si>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</si>
  <si>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</si>
  <si>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</si>
  <si>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</si>
  <si>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</si>
  <si>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</si>
  <si>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</si>
  <si>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</si>
  <si>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</si>
  <si>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</si>
  <si>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</si>
  <si>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</si>
  <si>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</si>
  <si>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</si>
  <si>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</si>
  <si>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</si>
  <si>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</si>
  <si>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</si>
  <si>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</si>
  <si>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</si>
  <si>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</si>
  <si>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</si>
  <si>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</si>
  <si>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</si>
  <si>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</si>
  <si>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</si>
  <si>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</si>
  <si>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</si>
  <si>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</si>
  <si>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</si>
  <si>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</si>
  <si>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</si>
  <si>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</si>
  <si>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</si>
  <si>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</si>
  <si>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</si>
  <si>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</si>
  <si>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</si>
  <si>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</si>
  <si>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</si>
  <si>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</si>
  <si>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</si>
  <si>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</si>
  <si>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</si>
  <si>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</si>
  <si>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</si>
  <si>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</si>
  <si>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</si>
  <si>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</si>
  <si>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</si>
  <si>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</si>
  <si>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</si>
  <si>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</si>
  <si>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</si>
  <si>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</si>
  <si>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</si>
  <si>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</si>
  <si>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</si>
  <si>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</si>
  <si>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</si>
  <si>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</si>
  <si>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</si>
  <si>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</si>
  <si>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</si>
  <si>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</si>
  <si>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</si>
  <si>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</si>
  <si>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</si>
  <si>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</si>
  <si>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</si>
  <si>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</si>
  <si>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</si>
  <si>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</si>
  <si>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</si>
  <si>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</si>
  <si>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</si>
  <si>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</si>
  <si>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</si>
  <si>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</si>
  <si>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</si>
  <si>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</si>
  <si>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</si>
  <si>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</si>
  <si>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</si>
  <si>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</si>
  <si>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</si>
  <si>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</si>
  <si>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</si>
  <si>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</si>
  <si>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</si>
  <si>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</si>
  <si>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</si>
  <si>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</si>
  <si>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</si>
  <si>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</si>
  <si>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</si>
  <si>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</si>
  <si>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</si>
  <si>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</si>
  <si>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</si>
  <si>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</si>
  <si>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</si>
  <si>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</si>
  <si>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</si>
  <si>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</si>
  <si>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</si>
  <si>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</si>
  <si>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</si>
  <si>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</si>
  <si>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</si>
  <si>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</si>
  <si>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</si>
  <si>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</si>
  <si>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</si>
  <si>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</si>
  <si>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</si>
  <si>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</si>
  <si>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</si>
  <si>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</si>
  <si>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</si>
  <si>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</si>
  <si>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</si>
  <si>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</si>
  <si>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</si>
  <si>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</si>
  <si>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</si>
  <si>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</si>
  <si>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</si>
  <si>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</si>
  <si>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</si>
  <si>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</si>
  <si>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</si>
  <si>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</si>
  <si>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</si>
  <si>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</si>
  <si>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</si>
  <si>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</si>
  <si>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</si>
  <si>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</si>
  <si>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</si>
  <si>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</si>
  <si>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</si>
  <si>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</si>
  <si>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</si>
  <si>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</si>
  <si>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</si>
  <si>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</si>
  <si>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</si>
  <si>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</si>
  <si>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</si>
  <si>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</si>
  <si>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</si>
  <si>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</si>
  <si>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</si>
  <si>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</si>
  <si>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</si>
  <si>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</si>
  <si>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</si>
  <si>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</si>
  <si>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</si>
  <si>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</si>
  <si>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</si>
  <si>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</si>
  <si>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</si>
  <si>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</si>
  <si>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</si>
  <si>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</si>
  <si>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</si>
  <si>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</si>
  <si>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</si>
  <si>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</si>
  <si>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</si>
  <si>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</si>
  <si>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</si>
  <si>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</si>
  <si>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</si>
  <si>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</si>
  <si>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</si>
  <si>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</si>
  <si>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</si>
  <si>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</si>
  <si>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</si>
  <si>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</si>
  <si>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</si>
  <si>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</si>
  <si>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</si>
  <si>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</si>
  <si>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</si>
  <si>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</si>
  <si>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</si>
  <si>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</si>
  <si>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</si>
  <si>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</si>
  <si>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</si>
  <si>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</si>
  <si>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</si>
  <si>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</si>
  <si>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</si>
  <si>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</si>
  <si>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</si>
  <si>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</si>
  <si>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</si>
  <si>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</si>
  <si>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</si>
  <si>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</si>
  <si>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</si>
  <si>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</si>
  <si>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</si>
  <si>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</si>
  <si>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</si>
  <si>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</si>
  <si>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</si>
  <si>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</si>
  <si>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</si>
  <si>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</si>
  <si>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</si>
  <si>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</si>
  <si>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</si>
  <si>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</si>
  <si>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</si>
  <si>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</si>
  <si>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</si>
  <si>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</si>
  <si>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</si>
  <si>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</si>
  <si>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</si>
  <si>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</si>
  <si>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</si>
  <si>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</si>
  <si>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</si>
  <si>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</si>
  <si>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</si>
  <si>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</si>
  <si>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</si>
  <si>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</si>
  <si>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</si>
  <si>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</si>
  <si>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</si>
  <si>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</si>
  <si>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</si>
  <si>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</si>
  <si>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</si>
  <si>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</si>
  <si>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</si>
  <si>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</si>
  <si>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</si>
  <si>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</si>
  <si>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</si>
  <si>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</si>
  <si>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</si>
  <si>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</si>
  <si>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</si>
  <si>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</si>
  <si>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</si>
  <si>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</si>
  <si>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</si>
  <si>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</si>
  <si>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</si>
  <si>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</si>
  <si>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</si>
  <si>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</si>
  <si>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</si>
  <si>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</si>
  <si>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</si>
  <si>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</si>
  <si>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</si>
  <si>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</si>
  <si>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</si>
  <si>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</si>
  <si>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</si>
  <si>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</si>
  <si>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</si>
  <si>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</si>
  <si>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</si>
  <si>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</si>
  <si>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</si>
  <si>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</si>
  <si>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</si>
  <si>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</si>
  <si>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</si>
  <si>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</si>
  <si>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</si>
  <si>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</si>
  <si>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</si>
  <si>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</si>
  <si>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</si>
  <si>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</si>
  <si>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</si>
  <si>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</si>
  <si>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</si>
  <si>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</si>
  <si>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</si>
  <si>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</si>
  <si>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</si>
  <si>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</si>
  <si>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</si>
  <si>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</si>
  <si>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</si>
  <si>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</si>
  <si>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</si>
  <si>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</si>
  <si>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</si>
  <si>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</si>
  <si>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</si>
  <si>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</si>
  <si>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</si>
  <si>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</si>
  <si>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</si>
  <si>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</si>
  <si>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</si>
  <si>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</si>
  <si>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</si>
  <si>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</si>
  <si>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</si>
  <si>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</si>
  <si>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</si>
  <si>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</si>
  <si>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</si>
  <si>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</si>
  <si>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</si>
  <si>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</si>
  <si>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</si>
  <si>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</si>
  <si>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</si>
  <si>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</si>
  <si>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</si>
  <si>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</si>
  <si>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</si>
  <si>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</si>
  <si>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</si>
  <si>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</si>
  <si>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</si>
  <si>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</si>
  <si>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</si>
  <si>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</si>
  <si>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</si>
  <si>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</si>
  <si>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</si>
  <si>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</si>
  <si>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</si>
  <si>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</si>
  <si>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</si>
  <si>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</si>
  <si>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</si>
  <si>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</si>
  <si>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</si>
  <si>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</si>
  <si>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</si>
  <si>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</si>
  <si>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</si>
  <si>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</si>
  <si>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</si>
  <si>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</si>
  <si>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</si>
  <si>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</si>
  <si>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</si>
  <si>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</si>
  <si>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</si>
  <si>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</si>
  <si>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</si>
  <si>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</si>
  <si>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</si>
  <si>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</si>
  <si>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</si>
  <si>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</si>
  <si>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</si>
  <si>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</si>
  <si>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</si>
  <si>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</si>
  <si>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</si>
  <si>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</si>
  <si>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</si>
  <si>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</si>
  <si>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</si>
  <si>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</si>
  <si>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</si>
  <si>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</si>
  <si>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</si>
  <si>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</si>
  <si>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</si>
  <si>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</si>
  <si>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</si>
  <si>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</si>
  <si>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</si>
  <si>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</si>
  <si>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</si>
  <si>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</si>
  <si>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</si>
  <si>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</si>
  <si>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</si>
  <si>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</si>
  <si>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</si>
  <si>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</si>
  <si>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</si>
  <si>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</si>
  <si>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</si>
  <si>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</si>
  <si>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</si>
  <si>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</si>
  <si>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</si>
  <si>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</si>
  <si>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</si>
  <si>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</si>
  <si>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</si>
  <si>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</si>
  <si>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</si>
  <si>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</si>
  <si>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</si>
  <si>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</si>
  <si>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</si>
  <si>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</si>
  <si>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</si>
  <si>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</si>
  <si>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</si>
  <si>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</si>
  <si>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</si>
  <si>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</si>
  <si>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</si>
  <si>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</si>
  <si>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</si>
  <si>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</si>
  <si>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</si>
  <si>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</si>
  <si>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</si>
  <si>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</si>
  <si>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</si>
  <si>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</si>
  <si>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</si>
  <si>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</si>
  <si>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</si>
  <si>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</si>
  <si>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</si>
  <si>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</si>
  <si>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</si>
  <si>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</si>
  <si>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</si>
  <si>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</si>
  <si>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</si>
  <si>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</si>
  <si>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</si>
  <si>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</si>
  <si>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</si>
  <si>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</si>
  <si>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</si>
  <si>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</si>
  <si>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</si>
  <si>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</si>
  <si>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</si>
  <si>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</si>
  <si>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</si>
  <si>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</si>
  <si>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</si>
  <si>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</si>
  <si>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</si>
  <si>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</si>
  <si>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</si>
  <si>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</si>
  <si>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</si>
  <si>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</si>
  <si>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</si>
  <si>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</si>
  <si>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</si>
  <si>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</si>
  <si>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</si>
  <si>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</si>
  <si>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</si>
  <si>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</si>
  <si>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</si>
  <si>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</si>
  <si>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</si>
  <si>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</si>
  <si>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</si>
  <si>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</si>
  <si>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</si>
  <si>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</si>
  <si>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</si>
  <si>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</si>
  <si>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</si>
  <si>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</si>
  <si>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</si>
  <si>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</si>
  <si>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</si>
  <si>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</si>
  <si>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</si>
  <si>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</si>
  <si>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</si>
  <si>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</si>
  <si>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</si>
  <si>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</si>
  <si>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</si>
  <si>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</si>
  <si>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</si>
  <si>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</si>
  <si>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</si>
  <si>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</si>
  <si>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</si>
  <si>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</si>
  <si>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</si>
  <si>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</si>
  <si>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</si>
  <si>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</si>
  <si>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</si>
  <si>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</si>
  <si>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</si>
  <si>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</si>
  <si>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</si>
  <si>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</si>
  <si>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</si>
  <si>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</si>
  <si>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</si>
  <si>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</si>
  <si>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</si>
  <si>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</si>
  <si>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</si>
  <si>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</si>
  <si>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</si>
  <si>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</si>
  <si>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</si>
  <si>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</si>
  <si>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</si>
  <si>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</si>
  <si>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</si>
  <si>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</si>
  <si>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</si>
  <si>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</si>
  <si>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</si>
  <si>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</si>
  <si>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</si>
  <si>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</si>
  <si>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</si>
  <si>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</si>
  <si>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</si>
  <si>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</si>
  <si>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</si>
  <si>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</si>
  <si>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</si>
  <si>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</si>
  <si>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</si>
  <si>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</si>
  <si>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</si>
  <si>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</si>
  <si>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</si>
  <si>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</si>
  <si>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</si>
  <si>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</si>
  <si>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</si>
  <si>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</si>
  <si>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</si>
  <si>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</si>
  <si>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</si>
  <si>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</si>
  <si>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</si>
  <si>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</si>
  <si>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</si>
  <si>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</si>
  <si>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</si>
  <si>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</si>
  <si>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</si>
  <si>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</si>
  <si>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</si>
  <si>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</si>
  <si>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</si>
  <si>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</si>
  <si>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</si>
  <si>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</si>
  <si>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</si>
  <si>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</si>
  <si>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</si>
  <si>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</si>
  <si>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</si>
  <si>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</si>
  <si>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</si>
  <si>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</si>
  <si>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</si>
  <si>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</si>
  <si>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</si>
  <si>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</si>
  <si>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</si>
  <si>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</si>
  <si>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</si>
  <si>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</si>
  <si>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</si>
  <si>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</si>
  <si>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</si>
  <si>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</si>
  <si>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</si>
  <si>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</si>
  <si>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</si>
  <si>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</si>
  <si>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</si>
  <si>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</si>
  <si>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</si>
  <si>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</si>
  <si>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</si>
  <si>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</si>
  <si>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</si>
  <si>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</si>
  <si>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</si>
  <si>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</si>
  <si>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</si>
  <si>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</si>
  <si>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</si>
  <si>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</si>
  <si>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</si>
  <si>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</si>
  <si>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</si>
  <si>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</si>
  <si>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</si>
  <si>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</si>
  <si>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</si>
  <si>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</si>
  <si>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</si>
  <si>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</si>
  <si>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</si>
  <si>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</si>
  <si>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</si>
  <si>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</si>
  <si>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</si>
  <si>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</si>
  <si>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</si>
  <si>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</si>
  <si>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</si>
  <si>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</si>
  <si>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</si>
  <si>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</si>
  <si>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</si>
  <si>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</si>
  <si>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</si>
  <si>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</si>
  <si>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</si>
  <si>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</si>
  <si>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</si>
  <si>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</si>
  <si>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</si>
  <si>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</si>
  <si>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</si>
  <si>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</si>
  <si>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</si>
  <si>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</si>
  <si>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</si>
  <si>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</si>
  <si>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</si>
  <si>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</si>
  <si>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</si>
  <si>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</si>
  <si>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</si>
  <si>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</si>
  <si>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</si>
  <si>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</si>
  <si>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</si>
  <si>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</si>
  <si>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</si>
  <si>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</si>
  <si>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</si>
  <si>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</si>
  <si>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</si>
  <si>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</si>
  <si>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</si>
  <si>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</si>
  <si>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</si>
  <si>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</si>
  <si>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</si>
  <si>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</si>
  <si>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</si>
  <si>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</si>
  <si>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</si>
  <si>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</si>
  <si>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</si>
  <si>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</si>
  <si>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</si>
  <si>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</si>
  <si>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</si>
  <si>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</si>
  <si>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</si>
  <si>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</si>
  <si>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</si>
  <si>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</si>
  <si>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</si>
  <si>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</si>
  <si>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</si>
  <si>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</si>
  <si>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</si>
  <si>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</si>
  <si>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</si>
  <si>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</si>
  <si>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</si>
  <si>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</si>
  <si>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</si>
  <si>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</si>
  <si>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</si>
  <si>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</si>
  <si>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</si>
  <si>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</si>
  <si>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</si>
  <si>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</si>
  <si>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</si>
  <si>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</si>
  <si>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</si>
  <si>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</si>
  <si>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</si>
  <si>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</si>
  <si>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</si>
  <si>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</si>
  <si>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</si>
  <si>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</si>
  <si>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</si>
  <si>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</si>
  <si>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</si>
  <si>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</si>
  <si>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</si>
  <si>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</si>
  <si>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</si>
  <si>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</si>
  <si>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</si>
  <si>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</si>
  <si>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</si>
  <si>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</si>
  <si>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</si>
  <si>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</si>
  <si>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</si>
  <si>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</si>
  <si>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</si>
  <si>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</si>
  <si>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</si>
  <si>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</si>
  <si>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</si>
  <si>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</si>
  <si>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</si>
  <si>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</si>
  <si>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</si>
  <si>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</si>
  <si>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</si>
  <si>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</si>
  <si>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</si>
  <si>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</si>
  <si>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</si>
  <si>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</si>
  <si>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</si>
  <si>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</si>
  <si>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</si>
  <si>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</si>
  <si>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</si>
  <si>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</si>
  <si>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</si>
  <si>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</si>
  <si>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</si>
  <si>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</si>
  <si>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</si>
  <si>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</si>
  <si>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</si>
  <si>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</si>
  <si>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</si>
  <si>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</si>
  <si>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</si>
  <si>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</si>
  <si>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</si>
  <si>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</si>
  <si>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</si>
  <si>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</si>
  <si>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</si>
  <si>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</si>
  <si>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</si>
  <si>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</si>
  <si>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</si>
  <si>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</si>
  <si>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</si>
  <si>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</si>
  <si>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</si>
  <si>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</si>
  <si>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</si>
  <si>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</si>
  <si>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</si>
  <si>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</si>
  <si>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</si>
  <si>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</si>
  <si>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</si>
  <si>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</si>
  <si>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</si>
  <si>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</si>
  <si>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</si>
  <si>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</si>
  <si>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</si>
  <si>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</si>
  <si>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</si>
  <si>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</si>
  <si>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</si>
  <si>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</si>
  <si>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</si>
  <si>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</si>
  <si>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</si>
  <si>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</si>
  <si>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</si>
  <si>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</si>
  <si>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</si>
  <si>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</si>
  <si>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</si>
  <si>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</si>
  <si>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</si>
  <si>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</si>
  <si>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</si>
  <si>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</si>
  <si>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</si>
  <si>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</si>
  <si>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</si>
  <si>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</si>
  <si>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</si>
  <si>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</si>
  <si>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</si>
  <si>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</si>
  <si>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</si>
  <si>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</si>
  <si>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</si>
  <si>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</si>
  <si>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</si>
  <si>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</si>
  <si>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</si>
  <si>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</si>
  <si>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</si>
  <si>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</si>
  <si>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</si>
  <si>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</si>
  <si>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</si>
  <si>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</si>
  <si>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</si>
  <si>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</si>
  <si>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</si>
  <si>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</si>
  <si>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</si>
  <si>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</si>
  <si>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</si>
  <si>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</si>
  <si>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</si>
  <si>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</si>
  <si>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</si>
  <si>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</si>
  <si>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</si>
  <si>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</si>
  <si>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</si>
  <si>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</si>
  <si>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</si>
  <si>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</si>
  <si>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</si>
  <si>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</si>
  <si>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</si>
  <si>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</si>
  <si>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</si>
  <si>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</si>
  <si>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</si>
  <si>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</si>
  <si>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</si>
  <si>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</si>
  <si>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</si>
  <si>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</si>
  <si>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</si>
  <si>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</si>
  <si>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</si>
  <si>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</si>
  <si>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</si>
  <si>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</si>
  <si>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</si>
  <si>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</si>
  <si>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</si>
  <si>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</si>
  <si>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</si>
  <si>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</si>
  <si>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</si>
  <si>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</si>
  <si>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</si>
  <si>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</si>
  <si>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</si>
  <si>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</si>
  <si>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</si>
  <si>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</si>
  <si>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</si>
  <si>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</si>
  <si>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</si>
  <si>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</si>
  <si>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</si>
  <si>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</si>
  <si>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</si>
  <si>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</si>
  <si>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</si>
  <si>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</si>
  <si>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</si>
  <si>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</si>
  <si>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</si>
  <si>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</si>
  <si>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</si>
  <si>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</si>
  <si>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</si>
  <si>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</si>
  <si>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</si>
  <si>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</si>
  <si>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</si>
  <si>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</si>
  <si>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</si>
  <si>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</si>
  <si>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</si>
  <si>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</si>
  <si>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</si>
  <si>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</si>
  <si>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</si>
  <si>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</si>
  <si>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</si>
  <si>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</si>
  <si>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</si>
  <si>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</si>
  <si>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</si>
  <si>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</si>
  <si>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</si>
  <si>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</si>
  <si>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</si>
  <si>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</si>
  <si>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</si>
  <si>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</si>
  <si>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</si>
  <si>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</si>
  <si>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</si>
  <si>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</si>
  <si>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</si>
  <si>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</si>
  <si>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</si>
  <si>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</si>
  <si>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</si>
  <si>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</si>
  <si>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</si>
  <si>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</si>
  <si>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</si>
  <si>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</si>
  <si>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</si>
  <si>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</si>
  <si>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</si>
  <si>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</si>
  <si>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</si>
  <si>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</si>
  <si>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</si>
  <si>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</si>
  <si>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</si>
  <si>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</si>
  <si>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</si>
  <si>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</si>
  <si>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</si>
  <si>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</si>
  <si>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</si>
  <si>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</si>
  <si>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</si>
  <si>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</si>
  <si>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</si>
  <si>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</si>
  <si>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</si>
  <si>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</si>
  <si>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</si>
  <si>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</si>
  <si>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</si>
  <si>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</si>
  <si>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</si>
  <si>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</si>
  <si>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</si>
  <si>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</si>
  <si>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</si>
  <si>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</si>
  <si>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</si>
  <si>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</si>
  <si>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</si>
  <si>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</si>
  <si>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</si>
  <si>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</si>
  <si>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</si>
  <si>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</si>
  <si>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</si>
  <si>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</si>
  <si>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</si>
  <si>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</si>
  <si>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</si>
  <si>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</si>
  <si>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</si>
  <si>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</si>
  <si>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</si>
  <si>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</si>
  <si>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</si>
  <si>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</si>
  <si>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</si>
  <si>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</si>
  <si>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</si>
  <si>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</si>
  <si>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</si>
  <si>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</si>
  <si>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</si>
  <si>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</si>
  <si>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</si>
  <si>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</si>
  <si>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</si>
  <si>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</si>
  <si>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</si>
  <si>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</si>
  <si>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</si>
  <si>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</si>
  <si>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</si>
  <si>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</si>
  <si>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</si>
  <si>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</si>
  <si>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</si>
  <si>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</si>
  <si>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</si>
  <si>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</si>
  <si>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</si>
  <si>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</si>
  <si>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</si>
  <si>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</si>
  <si>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</si>
  <si>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</si>
  <si>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</si>
  <si>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</si>
  <si>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</si>
  <si>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</si>
  <si>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</si>
  <si>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</si>
  <si>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</si>
  <si>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</si>
  <si>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</si>
  <si>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</si>
  <si>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</si>
  <si>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</si>
  <si>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</si>
  <si>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</si>
  <si>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</si>
  <si>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</si>
  <si>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</si>
  <si>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</si>
  <si>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</si>
  <si>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</si>
  <si>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</si>
  <si>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</si>
  <si>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</si>
  <si>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</si>
  <si>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</si>
  <si>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</si>
  <si>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</si>
  <si>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</si>
  <si>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</si>
  <si>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</si>
  <si>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</si>
  <si>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</si>
  <si>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</si>
  <si>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</si>
  <si>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</si>
  <si>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</si>
  <si>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</si>
  <si>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</si>
  <si>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</si>
  <si>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</si>
  <si>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</si>
  <si>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</si>
  <si>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</si>
  <si>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</si>
  <si>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</si>
  <si>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</si>
  <si>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</si>
  <si>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</si>
  <si>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</si>
  <si>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</si>
  <si>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</si>
  <si>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</si>
  <si>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</si>
  <si>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</si>
  <si>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</si>
  <si>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</si>
  <si>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</si>
  <si>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</si>
  <si>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</si>
  <si>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</si>
  <si>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</si>
  <si>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</si>
  <si>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</si>
  <si>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</si>
  <si>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</si>
  <si>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</si>
  <si>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</si>
  <si>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</si>
  <si>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</si>
  <si>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</si>
  <si>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</si>
  <si>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</si>
  <si>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</si>
  <si>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</si>
  <si>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</si>
  <si>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</si>
  <si>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</si>
  <si>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</si>
  <si>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</si>
  <si>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</si>
  <si>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</si>
  <si>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</si>
  <si>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</si>
  <si>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</si>
  <si>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</si>
  <si>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</si>
  <si>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</si>
  <si>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</si>
  <si>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</si>
  <si>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</si>
  <si>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</si>
  <si>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</si>
  <si>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</si>
  <si>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</si>
  <si>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</si>
  <si>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</si>
  <si>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</si>
  <si>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</si>
  <si>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</si>
  <si>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</si>
  <si>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</si>
  <si>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</si>
  <si>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</si>
  <si>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</si>
  <si>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</si>
  <si>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</si>
  <si>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</si>
  <si>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</si>
  <si>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</si>
  <si>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</si>
  <si>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</si>
  <si>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</si>
  <si>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</si>
  <si>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</si>
  <si>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</si>
  <si>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</si>
  <si>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</si>
  <si>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</si>
  <si>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</si>
  <si>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</si>
  <si>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</si>
  <si>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</si>
  <si>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</si>
  <si>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</si>
  <si>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</si>
  <si>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</si>
  <si>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</si>
  <si>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</si>
  <si>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</si>
  <si>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</si>
  <si>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</si>
  <si>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</si>
  <si>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</si>
  <si>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</si>
  <si>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</si>
  <si>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</si>
  <si>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</si>
  <si>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</si>
  <si>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</si>
  <si>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</si>
  <si>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</si>
  <si>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</si>
  <si>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</si>
  <si>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</si>
  <si>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</si>
  <si>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</si>
  <si>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</si>
  <si>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</si>
  <si>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</si>
  <si>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</si>
  <si>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</si>
  <si>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</si>
  <si>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</si>
  <si>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</si>
  <si>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</si>
  <si>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</si>
  <si>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</si>
  <si>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</si>
  <si>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</si>
  <si>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</si>
  <si>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</si>
  <si>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</si>
  <si>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</si>
  <si>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</si>
  <si>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</si>
  <si>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</si>
  <si>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</si>
  <si>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</si>
  <si>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</si>
  <si>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</si>
  <si>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</si>
  <si>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</si>
  <si>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</si>
  <si>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</si>
  <si>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</si>
  <si>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</si>
  <si>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</si>
  <si>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</si>
  <si>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</si>
  <si>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</si>
  <si>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</si>
  <si>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</si>
  <si>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</si>
  <si>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</si>
  <si>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</si>
  <si>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</si>
  <si>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</si>
  <si>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</si>
  <si>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</si>
  <si>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</si>
  <si>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</si>
  <si>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</si>
  <si>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</si>
  <si>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</si>
  <si>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</si>
  <si>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</si>
  <si>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</si>
  <si>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</si>
  <si>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</si>
  <si>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</si>
  <si>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</si>
  <si>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</si>
  <si>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</si>
  <si>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</si>
  <si>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</si>
  <si>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</si>
  <si>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</si>
  <si>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</si>
  <si>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</si>
  <si>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</si>
  <si>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</si>
  <si>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</si>
  <si>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</si>
  <si>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</si>
  <si>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</si>
  <si>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</si>
  <si>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</si>
  <si>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</si>
  <si>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</si>
  <si>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</si>
  <si>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</si>
  <si>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</si>
  <si>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</si>
  <si>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</si>
  <si>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</si>
  <si>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</si>
  <si>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</si>
  <si>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</si>
  <si>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</si>
  <si>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</si>
  <si>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</si>
  <si>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</si>
  <si>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</si>
  <si>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</si>
  <si>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</si>
  <si>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</si>
  <si>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</si>
  <si>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</si>
  <si>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</si>
  <si>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</si>
  <si>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</si>
  <si>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</si>
  <si>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</si>
  <si>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</si>
  <si>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</si>
  <si>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</si>
  <si>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</si>
  <si>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</si>
  <si>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</si>
  <si>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</si>
  <si>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</si>
  <si>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</si>
  <si>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</si>
  <si>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</si>
  <si>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</si>
  <si>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</si>
  <si>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</si>
  <si>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</si>
  <si>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</si>
  <si>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</si>
  <si>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</si>
  <si>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</si>
  <si>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</si>
  <si>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</si>
  <si>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</si>
  <si>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</si>
  <si>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</si>
  <si>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</si>
  <si>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</si>
  <si>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</si>
  <si>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</si>
  <si>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</si>
  <si>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</si>
  <si>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</si>
  <si>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</si>
  <si>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</si>
  <si>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</si>
  <si>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</si>
  <si>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</si>
  <si>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</si>
  <si>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</si>
  <si>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</si>
  <si>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</si>
  <si>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</si>
  <si>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</si>
  <si>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</si>
  <si>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</si>
  <si>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</si>
  <si>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</si>
  <si>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</si>
  <si>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</si>
  <si>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</si>
  <si>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</si>
  <si>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</si>
  <si>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</si>
  <si>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</si>
  <si>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</si>
  <si>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</si>
  <si>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</si>
  <si>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</si>
  <si>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</si>
  <si>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</si>
  <si>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</si>
  <si>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</si>
  <si>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</si>
  <si>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</si>
  <si>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</si>
  <si>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</si>
  <si>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</si>
  <si>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</si>
  <si>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</si>
  <si>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</si>
  <si>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</si>
  <si>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</si>
  <si>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</si>
  <si>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</si>
  <si>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</si>
  <si>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</si>
  <si>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</si>
  <si>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</si>
  <si>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</si>
  <si>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</si>
  <si>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</si>
  <si>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</si>
  <si>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</si>
  <si>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</si>
  <si>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</si>
  <si>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</si>
  <si>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</si>
  <si>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</si>
  <si>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</si>
  <si>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</si>
  <si>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</si>
  <si>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</si>
  <si>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</si>
  <si>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</si>
  <si>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</si>
  <si>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</si>
  <si>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</si>
  <si>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</si>
  <si>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</si>
  <si>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</si>
  <si>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</si>
  <si>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</si>
  <si>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</si>
  <si>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</si>
  <si>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</si>
  <si>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</si>
  <si>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</si>
  <si>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</si>
  <si>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</si>
  <si>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</si>
  <si>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</si>
  <si>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</si>
  <si>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</si>
  <si>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</si>
  <si>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</si>
  <si>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</si>
  <si>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</si>
  <si>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</si>
  <si>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</si>
  <si>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</si>
  <si>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</si>
  <si>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</si>
  <si>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</si>
  <si>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</si>
  <si>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</si>
  <si>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</si>
  <si>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</si>
  <si>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</si>
  <si>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</si>
  <si>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</si>
  <si>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</si>
  <si>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</si>
  <si>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</si>
  <si>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</si>
  <si>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</si>
  <si>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</si>
  <si>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</si>
  <si>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</si>
  <si>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</si>
  <si>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</si>
  <si>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</si>
  <si>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</si>
  <si>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</si>
  <si>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</si>
  <si>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</si>
  <si>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</si>
  <si>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</si>
  <si>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</si>
  <si>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</si>
  <si>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</si>
  <si>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</si>
  <si>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</si>
  <si>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</si>
  <si>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</si>
  <si>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</si>
  <si>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</si>
  <si>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</si>
  <si>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</si>
  <si>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</si>
  <si>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</si>
  <si>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</si>
  <si>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</si>
  <si>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</si>
  <si>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</si>
  <si>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</si>
  <si>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</si>
  <si>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</si>
  <si>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</si>
  <si>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</si>
  <si>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</si>
  <si>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</si>
  <si>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</si>
  <si>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</si>
  <si>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</si>
  <si>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</si>
  <si>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</si>
  <si>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</si>
  <si>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</si>
  <si>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</si>
  <si>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</si>
  <si>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</si>
  <si>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</si>
  <si>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</si>
  <si>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</si>
  <si>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</si>
  <si>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</si>
  <si>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</si>
  <si>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</si>
  <si>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</si>
  <si>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</si>
  <si>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</si>
  <si>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</si>
  <si>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</si>
  <si>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</si>
  <si>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</si>
  <si>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</si>
  <si>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</si>
  <si>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</si>
  <si>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</si>
  <si>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</si>
  <si>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</si>
  <si>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</si>
  <si>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</si>
  <si>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</si>
  <si>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</si>
  <si>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</si>
  <si>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</si>
  <si>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</si>
  <si>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</si>
  <si>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</si>
  <si>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</si>
  <si>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</si>
  <si>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</si>
  <si>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</si>
  <si>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</si>
  <si>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</si>
  <si>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</si>
  <si>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</si>
  <si>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</si>
  <si>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</si>
  <si>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</si>
  <si>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</si>
  <si>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</si>
  <si>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</si>
  <si>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</si>
  <si>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</si>
  <si>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</si>
  <si>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</si>
  <si>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</si>
  <si>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</si>
  <si>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</si>
  <si>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</si>
  <si>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</si>
  <si>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</si>
  <si>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</si>
  <si>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</si>
  <si>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</si>
  <si>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</si>
  <si>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</si>
  <si>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</si>
  <si>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</si>
  <si>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</si>
  <si>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</si>
  <si>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</si>
  <si>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</si>
  <si>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</si>
  <si>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</si>
  <si>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</si>
  <si>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</si>
  <si>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</si>
  <si>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</si>
  <si>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</si>
  <si>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</si>
  <si>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</si>
  <si>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</si>
  <si>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</si>
  <si>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</si>
  <si>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</si>
  <si>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</si>
  <si>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</si>
  <si>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</si>
  <si>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</si>
  <si>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</si>
  <si>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</si>
  <si>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</si>
  <si>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</si>
  <si>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</si>
  <si>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</si>
  <si>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</si>
  <si>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</si>
  <si>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</si>
  <si>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</si>
  <si>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</si>
  <si>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</si>
  <si>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</si>
  <si>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</si>
  <si>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</si>
  <si>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</si>
  <si>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</si>
  <si>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</si>
  <si>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</si>
  <si>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</si>
  <si>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</si>
  <si>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</si>
  <si>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</si>
  <si>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</si>
  <si>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</si>
  <si>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</si>
  <si>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</si>
  <si>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</si>
  <si>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</si>
  <si>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</si>
  <si>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</si>
  <si>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</si>
  <si>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</si>
  <si>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</si>
  <si>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</si>
  <si>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</si>
  <si>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</si>
  <si>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</si>
  <si>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</si>
  <si>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</si>
  <si>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</si>
  <si>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</si>
  <si>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</si>
  <si>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</si>
  <si>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</si>
  <si>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</si>
  <si>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</si>
  <si>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</si>
  <si>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</si>
  <si>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</si>
  <si>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</si>
  <si>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</si>
  <si>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</si>
  <si>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</si>
  <si>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</si>
  <si>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</si>
  <si>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</si>
  <si>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</si>
  <si>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</si>
  <si>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</si>
  <si>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</si>
  <si>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</si>
  <si>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</si>
  <si>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</si>
  <si>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</si>
  <si>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</si>
  <si>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</si>
  <si>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</si>
  <si>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</si>
  <si>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</si>
  <si>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</si>
  <si>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</si>
  <si>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</si>
  <si>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</si>
  <si>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</si>
  <si>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</si>
  <si>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</si>
  <si>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</si>
  <si>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</si>
  <si>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</si>
  <si>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</si>
  <si>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</si>
  <si>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</si>
  <si>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</si>
  <si>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</si>
  <si>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</si>
  <si>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</si>
  <si>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</si>
  <si>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</si>
  <si>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</si>
  <si>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</si>
  <si>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</si>
  <si>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</si>
  <si>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</si>
  <si>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</si>
  <si>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</si>
  <si>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</si>
  <si>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</si>
  <si>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</si>
  <si>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</si>
  <si>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</si>
  <si>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</si>
  <si>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</si>
  <si>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</si>
  <si>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</si>
  <si>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</si>
  <si>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</si>
  <si>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</si>
  <si>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</si>
  <si>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</si>
  <si>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</si>
  <si>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</si>
  <si>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</si>
  <si>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</si>
  <si>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</si>
  <si>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</si>
  <si>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</si>
  <si>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</si>
  <si>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</si>
  <si>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</si>
  <si>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</si>
  <si>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</si>
  <si>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</si>
  <si>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</si>
  <si>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</si>
  <si>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</si>
  <si>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</si>
  <si>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</si>
  <si>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</si>
  <si>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</si>
  <si>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</si>
  <si>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</si>
  <si>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</si>
  <si>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</si>
  <si>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</si>
  <si>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</si>
  <si>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</si>
  <si>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</si>
  <si>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</si>
  <si>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</si>
  <si>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</si>
  <si>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</si>
  <si>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</si>
  <si>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</si>
  <si>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</si>
  <si>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</si>
  <si>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</si>
  <si>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</si>
  <si>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</si>
  <si>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</si>
  <si>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</si>
  <si>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</si>
  <si>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</si>
  <si>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</si>
  <si>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</si>
  <si>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</si>
  <si>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</si>
  <si>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</si>
  <si>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</si>
  <si>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</si>
  <si>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</si>
  <si>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</si>
  <si>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</si>
  <si>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</si>
  <si>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</si>
  <si>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</si>
  <si>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</si>
  <si>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</si>
  <si>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</si>
  <si>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</si>
  <si>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</si>
  <si>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</si>
  <si>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</si>
  <si>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</si>
  <si>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</si>
  <si>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</si>
  <si>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</si>
  <si>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</si>
  <si>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</si>
  <si>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</si>
  <si>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</si>
  <si>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</si>
  <si>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</si>
  <si>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</si>
  <si>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</si>
  <si>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</si>
  <si>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</si>
  <si>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</si>
  <si>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</si>
  <si>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</si>
  <si>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</si>
  <si>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</si>
  <si>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</si>
  <si>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</si>
  <si>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</si>
  <si>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</si>
  <si>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</si>
  <si>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</si>
  <si>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</si>
  <si>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</si>
  <si>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</si>
  <si>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</si>
  <si>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</si>
  <si>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</si>
  <si>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</si>
  <si>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</si>
  <si>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</si>
  <si>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</si>
  <si>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</si>
  <si>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</si>
  <si>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</si>
  <si>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</si>
  <si>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</si>
  <si>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</si>
  <si>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</si>
  <si>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</si>
  <si>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</si>
  <si>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</si>
  <si>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</si>
  <si>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</si>
  <si>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</si>
  <si>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</si>
  <si>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</si>
  <si>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</si>
  <si>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</si>
  <si>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</si>
  <si>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</si>
  <si>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</si>
  <si>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</si>
  <si>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</si>
  <si>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</si>
  <si>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</si>
  <si>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</si>
  <si>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</si>
  <si>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</si>
  <si>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</si>
  <si>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</si>
  <si>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</si>
  <si>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</si>
  <si>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</si>
  <si>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</si>
  <si>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</si>
  <si>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</si>
  <si>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</si>
  <si>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</si>
  <si>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</si>
  <si>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</si>
  <si>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</si>
  <si>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</si>
  <si>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</si>
  <si>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</si>
  <si>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</si>
  <si>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</si>
  <si>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</si>
  <si>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</si>
  <si>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</si>
  <si>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</si>
  <si>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</si>
  <si>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</si>
  <si>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</si>
  <si>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</si>
  <si>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</si>
  <si>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</si>
  <si>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</si>
  <si>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</si>
  <si>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</si>
  <si>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</si>
  <si>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</si>
  <si>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</si>
  <si>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</si>
  <si>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</si>
  <si>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</si>
  <si>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</si>
  <si>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</si>
  <si>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</si>
  <si>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</si>
  <si>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</si>
  <si>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</si>
  <si>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</si>
  <si>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</si>
  <si>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</si>
  <si>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</si>
  <si>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</si>
  <si>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</si>
  <si>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</si>
  <si>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</si>
  <si>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</si>
  <si>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</si>
  <si>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</si>
  <si>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</si>
  <si>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</si>
  <si>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</si>
  <si>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</si>
  <si>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</si>
  <si>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</si>
  <si>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</si>
  <si>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</si>
  <si>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</si>
  <si>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</si>
  <si>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</si>
  <si>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</si>
  <si>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</si>
  <si>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</si>
  <si>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</si>
  <si>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</si>
  <si>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</si>
  <si>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</si>
  <si>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</si>
  <si>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</si>
  <si>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</si>
  <si>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</si>
  <si>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</si>
  <si>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</si>
  <si>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</si>
  <si>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</si>
  <si>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</si>
  <si>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</si>
  <si>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</si>
  <si>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</si>
  <si>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</si>
  <si>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</si>
  <si>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</si>
  <si>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</si>
  <si>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</si>
  <si>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</si>
  <si>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</si>
  <si>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</si>
  <si>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</si>
  <si>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</si>
  <si>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</si>
  <si>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</si>
  <si>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</si>
  <si>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</si>
  <si>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</si>
  <si>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</si>
  <si>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</si>
  <si>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</si>
  <si>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</si>
  <si>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</si>
  <si>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</si>
  <si>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</si>
  <si>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</si>
  <si>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</si>
  <si>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</si>
  <si>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</si>
  <si>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</si>
  <si>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</si>
  <si>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</si>
  <si>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</si>
  <si>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</si>
  <si>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</si>
  <si>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</si>
  <si>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</si>
  <si>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</si>
  <si>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</si>
  <si>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</si>
  <si>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</si>
  <si>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</si>
  <si>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</si>
  <si>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</si>
  <si>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</si>
  <si>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</si>
  <si>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</si>
  <si>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</si>
  <si>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</si>
  <si>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</si>
  <si>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</si>
  <si>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</si>
  <si>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</si>
  <si>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</si>
  <si>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</si>
  <si>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</si>
  <si>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</si>
  <si>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</si>
  <si>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</si>
  <si>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</si>
  <si>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</si>
  <si>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</si>
  <si>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</si>
  <si>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</si>
  <si>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</si>
  <si>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</si>
  <si>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</si>
  <si>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</si>
  <si>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</si>
  <si>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</si>
  <si>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</si>
  <si>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</si>
  <si>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</si>
  <si>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</si>
  <si>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</si>
  <si>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</si>
  <si>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</si>
  <si>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</si>
  <si>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</si>
  <si>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</si>
  <si>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</si>
  <si>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</si>
  <si>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</si>
  <si>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</si>
  <si>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</si>
  <si>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</si>
  <si>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</si>
  <si>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</si>
  <si>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</si>
  <si>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</si>
  <si>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</si>
  <si>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</si>
  <si>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</si>
  <si>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</si>
  <si>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</si>
  <si>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</si>
  <si>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</si>
  <si>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</si>
  <si>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</si>
  <si>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</si>
  <si>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</si>
  <si>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</si>
  <si>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</si>
  <si>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</si>
  <si>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</si>
  <si>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</si>
  <si>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</si>
  <si>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</si>
  <si>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</si>
  <si>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</si>
  <si>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</si>
  <si>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</si>
  <si>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</si>
  <si>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</si>
  <si>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</si>
  <si>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</si>
  <si>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</si>
  <si>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</si>
  <si>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</si>
  <si>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</si>
  <si>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</si>
  <si>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</si>
  <si>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</si>
  <si>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</si>
  <si>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</si>
  <si>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</si>
  <si>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</si>
  <si>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</si>
  <si>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</si>
  <si>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</si>
  <si>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</si>
  <si>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</si>
  <si>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</si>
  <si>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</si>
  <si>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</si>
  <si>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</si>
  <si>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</si>
  <si>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</si>
  <si>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</si>
  <si>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</si>
  <si>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</si>
  <si>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</si>
  <si>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</si>
  <si>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</si>
  <si>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</si>
  <si>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</si>
  <si>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</si>
  <si>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</si>
  <si>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</si>
  <si>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</si>
  <si>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</si>
  <si>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</si>
  <si>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</si>
  <si>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</si>
  <si>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</si>
  <si>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</si>
  <si>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</si>
  <si>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</si>
  <si>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</si>
  <si>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</si>
  <si>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</si>
  <si>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</si>
  <si>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</si>
  <si>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</si>
  <si>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</si>
  <si>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</si>
  <si>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</si>
  <si>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</si>
  <si>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</si>
  <si>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</si>
  <si>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</si>
  <si>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</si>
  <si>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</si>
  <si>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</si>
  <si>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</si>
  <si>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</si>
  <si>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</si>
  <si>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</si>
  <si>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</si>
  <si>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</si>
  <si>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</si>
  <si>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</si>
  <si>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</si>
  <si>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</si>
  <si>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</si>
  <si>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</si>
  <si>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</si>
  <si>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</si>
  <si>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</si>
  <si>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</si>
  <si>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</si>
  <si>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</si>
  <si>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</si>
  <si>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</si>
  <si>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</si>
  <si>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</si>
  <si>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</si>
  <si>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</si>
  <si>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</si>
  <si>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</si>
  <si>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</si>
  <si>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</si>
  <si>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</si>
  <si>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</si>
  <si>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</si>
  <si>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</si>
  <si>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</si>
  <si>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</si>
  <si>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</si>
  <si>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</si>
  <si>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</si>
  <si>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</si>
  <si>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</si>
  <si>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</si>
  <si>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</si>
  <si>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</si>
  <si>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</si>
  <si>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</si>
  <si>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</si>
  <si>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</si>
  <si>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</si>
  <si>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</si>
  <si>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</si>
  <si>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</si>
  <si>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</si>
  <si>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</si>
  <si>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</si>
  <si>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</si>
  <si>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</si>
  <si>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</si>
  <si>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</si>
  <si>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</si>
  <si>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</si>
  <si>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</si>
  <si>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</si>
  <si>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</si>
  <si>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</si>
  <si>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</si>
  <si>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</si>
  <si>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</si>
  <si>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</si>
  <si>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</si>
  <si>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</si>
  <si>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</si>
  <si>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</si>
  <si>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</si>
  <si>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</si>
  <si>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</si>
  <si>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</si>
  <si>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</si>
  <si>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</si>
  <si>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</si>
  <si>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</si>
  <si>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</si>
  <si>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</si>
  <si>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</si>
  <si>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</si>
  <si>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</si>
  <si>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</si>
  <si>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</si>
  <si>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</si>
  <si>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</si>
  <si>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</si>
  <si>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</si>
  <si>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</si>
  <si>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</si>
  <si>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</si>
  <si>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</si>
  <si>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</si>
  <si>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</si>
  <si>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</si>
  <si>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</si>
  <si>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</si>
  <si>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</si>
  <si>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</si>
  <si>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</si>
  <si>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</si>
  <si>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</si>
  <si>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</si>
  <si>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</si>
  <si>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</si>
  <si>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</si>
  <si>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</si>
  <si>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</si>
  <si>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</si>
  <si>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</si>
  <si>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</si>
  <si>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</si>
  <si>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</si>
  <si>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</si>
  <si>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</si>
  <si>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</si>
  <si>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</si>
  <si>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</si>
  <si>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</si>
  <si>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</si>
  <si>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</si>
  <si>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</si>
  <si>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</si>
  <si>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</si>
  <si>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</si>
  <si>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</si>
  <si>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</si>
  <si>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</si>
  <si>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</si>
  <si>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</si>
  <si>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</si>
  <si>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</si>
  <si>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</si>
  <si>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</si>
  <si>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</si>
  <si>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</si>
  <si>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</si>
  <si>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</si>
  <si>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</si>
  <si>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</si>
  <si>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</si>
  <si>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</si>
  <si>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</si>
  <si>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</si>
  <si>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</si>
  <si>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</si>
  <si>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</si>
  <si>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</si>
  <si>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</si>
  <si>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</si>
  <si>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</si>
  <si>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</si>
  <si>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</si>
  <si>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</si>
  <si>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</si>
  <si>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</si>
  <si>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</si>
  <si>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</si>
  <si>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</si>
  <si>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</si>
  <si>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</si>
  <si>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</si>
  <si>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</si>
  <si>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</si>
  <si>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</si>
  <si>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</si>
  <si>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</si>
  <si>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</si>
  <si>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</si>
  <si>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</si>
  <si>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</si>
  <si>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</si>
  <si>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</si>
  <si>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</si>
  <si>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</si>
  <si>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</si>
  <si>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</si>
  <si>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</si>
  <si>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</si>
  <si>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</si>
  <si>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</si>
  <si>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</si>
  <si>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</si>
  <si>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</si>
  <si>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</si>
  <si>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</si>
  <si>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</si>
  <si>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</si>
  <si>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</si>
  <si>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</si>
  <si>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</si>
  <si>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</si>
  <si>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</si>
  <si>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</si>
  <si>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</si>
  <si>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</si>
  <si>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</si>
  <si>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</si>
  <si>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</si>
  <si>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</si>
  <si>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</si>
  <si>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</si>
  <si>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</si>
  <si>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</si>
  <si>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</si>
  <si>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</si>
  <si>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</si>
  <si>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</si>
  <si>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</si>
  <si>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</si>
  <si>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</si>
  <si>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</si>
  <si>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</si>
  <si>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</si>
  <si>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</si>
  <si>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</si>
  <si>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</si>
  <si>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</si>
  <si>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</si>
  <si>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</si>
  <si>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</si>
  <si>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</si>
  <si>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</si>
  <si>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</si>
  <si>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</si>
  <si>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</si>
  <si>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</si>
  <si>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</si>
  <si>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</si>
  <si>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</si>
  <si>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</si>
  <si>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</si>
  <si>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</si>
  <si>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</si>
  <si>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</si>
  <si>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</si>
  <si>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</si>
  <si>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</si>
  <si>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</si>
  <si>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</si>
  <si>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</si>
  <si>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</si>
  <si>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</si>
  <si>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</si>
  <si>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</si>
  <si>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</si>
  <si>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</si>
  <si>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</si>
  <si>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</si>
  <si>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</si>
  <si>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</si>
  <si>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</si>
  <si>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</si>
  <si>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</si>
  <si>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</si>
  <si>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</si>
  <si>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</si>
  <si>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</si>
  <si>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</si>
  <si>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</si>
  <si>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</si>
  <si>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</si>
  <si>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</si>
  <si>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</si>
  <si>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</si>
  <si>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</si>
  <si>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</si>
  <si>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</si>
  <si>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</si>
  <si>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</si>
  <si>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</si>
  <si>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</si>
  <si>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</si>
  <si>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</si>
  <si>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</si>
  <si>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</si>
  <si>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</si>
  <si>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</si>
  <si>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</si>
  <si>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</si>
  <si>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</si>
  <si>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</si>
  <si>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</si>
  <si>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</si>
  <si>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</si>
  <si>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</si>
  <si>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</si>
  <si>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</si>
  <si>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</si>
  <si>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</si>
  <si>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</si>
  <si>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</si>
  <si>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</si>
  <si>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</si>
  <si>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</si>
  <si>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</si>
  <si>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</si>
  <si>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</si>
  <si>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</si>
  <si>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</si>
  <si>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</si>
  <si>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</si>
  <si>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</si>
  <si>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</si>
  <si>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</si>
  <si>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</si>
  <si>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</si>
  <si>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</si>
  <si>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</si>
  <si>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</si>
  <si>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</si>
  <si>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</si>
  <si>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</si>
  <si>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</si>
  <si>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</si>
  <si>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</si>
  <si>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</si>
  <si>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</si>
  <si>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</si>
  <si>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</si>
  <si>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</si>
  <si>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</si>
  <si>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</si>
  <si>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</si>
  <si>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</si>
  <si>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</si>
  <si>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</si>
  <si>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</si>
  <si>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</si>
  <si>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</si>
  <si>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</si>
  <si>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</si>
  <si>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</si>
  <si>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</si>
  <si>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</si>
  <si>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</si>
  <si>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</si>
  <si>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</si>
  <si>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</si>
  <si>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</si>
  <si>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</si>
  <si>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</si>
  <si>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</si>
  <si>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</si>
  <si>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</si>
  <si>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</si>
  <si>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</si>
  <si>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</si>
  <si>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</si>
  <si>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</si>
  <si>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</si>
  <si>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</si>
  <si>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</si>
  <si>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</si>
  <si>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</si>
  <si>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</si>
  <si>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</si>
  <si>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</si>
  <si>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</si>
  <si>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</si>
  <si>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</si>
  <si>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</si>
  <si>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</si>
  <si>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</si>
  <si>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</si>
  <si>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</si>
  <si>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</si>
  <si>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</si>
  <si>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</si>
  <si>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</si>
  <si>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</si>
  <si>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</si>
  <si>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</si>
  <si>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</si>
  <si>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</si>
  <si>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</si>
  <si>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</si>
  <si>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</si>
  <si>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</si>
  <si>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</si>
  <si>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</si>
  <si>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</si>
  <si>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</si>
  <si>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</si>
  <si>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</si>
  <si>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</si>
  <si>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</si>
  <si>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</si>
  <si>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</si>
  <si>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</si>
  <si>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</si>
  <si>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</si>
  <si>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</si>
  <si>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</si>
  <si>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</si>
  <si>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</si>
  <si>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</si>
  <si>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</si>
  <si>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</si>
  <si>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</si>
  <si>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</si>
  <si>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</si>
  <si>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</si>
  <si>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</si>
  <si>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</si>
  <si>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</si>
  <si>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</si>
  <si>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</si>
  <si>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</si>
  <si>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</si>
  <si>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</si>
  <si>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</si>
  <si>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</si>
  <si>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</si>
  <si>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</si>
  <si>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</si>
  <si>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</si>
  <si>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</si>
  <si>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</si>
  <si>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</si>
  <si>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</si>
  <si>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</si>
  <si>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</si>
  <si>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</si>
  <si>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</si>
  <si>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</si>
  <si>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</si>
  <si>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</si>
  <si>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</si>
  <si>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</si>
  <si>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</si>
  <si>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</si>
  <si>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</si>
  <si>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</si>
  <si>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</si>
  <si>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</si>
  <si>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</si>
  <si>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</si>
  <si>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</si>
  <si>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</si>
  <si>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</si>
  <si>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</si>
  <si>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</si>
  <si>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</si>
  <si>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</si>
  <si>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</si>
  <si>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</si>
  <si>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</si>
  <si>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</si>
  <si>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</si>
  <si>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</si>
  <si>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</si>
  <si>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</si>
  <si>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</si>
  <si>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</si>
  <si>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</si>
  <si>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</si>
  <si>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</si>
  <si>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</si>
  <si>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</si>
  <si>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</si>
  <si>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</si>
  <si>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</si>
  <si>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</si>
  <si>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</si>
  <si>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</si>
  <si>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</si>
  <si>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</si>
  <si>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</si>
  <si>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</si>
  <si>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</si>
  <si>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</si>
  <si>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</si>
  <si>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</si>
  <si>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</si>
  <si>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</si>
  <si>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</si>
  <si>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</si>
  <si>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</si>
  <si>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</si>
  <si>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</si>
  <si>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</si>
  <si>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</si>
  <si>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</si>
  <si>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</si>
  <si>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</si>
  <si>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</si>
  <si>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</si>
  <si>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</si>
  <si>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</si>
  <si>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</si>
  <si>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</si>
  <si>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</si>
  <si>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</si>
  <si>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</si>
  <si>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</si>
  <si>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</si>
  <si>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</si>
  <si>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</si>
  <si>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</si>
  <si>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</si>
  <si>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</si>
  <si>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</si>
  <si>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</si>
  <si>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</si>
  <si>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</si>
  <si>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</si>
  <si>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</si>
  <si>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</si>
  <si>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</si>
  <si>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</si>
  <si>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</si>
  <si>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</si>
  <si>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</si>
  <si>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</si>
  <si>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</si>
  <si>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</si>
  <si>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</si>
  <si>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</si>
  <si>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</si>
  <si>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</si>
  <si>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</si>
  <si>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</si>
  <si>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</si>
  <si>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</si>
  <si>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</si>
  <si>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</si>
  <si>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</si>
  <si>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</si>
  <si>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</si>
  <si>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</si>
  <si>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</si>
  <si>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</si>
  <si>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</si>
  <si>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</si>
  <si>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</si>
  <si>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</si>
  <si>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</si>
  <si>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</si>
  <si>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</si>
  <si>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</si>
  <si>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</si>
  <si>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</si>
  <si>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</si>
  <si>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</si>
  <si>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</si>
  <si>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</si>
  <si>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</si>
  <si>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</si>
  <si>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</si>
  <si>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</si>
  <si>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</si>
  <si>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</si>
  <si>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</si>
  <si>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</si>
  <si>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</si>
  <si>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</si>
  <si>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</si>
  <si>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</si>
  <si>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</si>
  <si>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</si>
  <si>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</si>
  <si>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</si>
  <si>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</si>
  <si>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</si>
  <si>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</si>
  <si>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</si>
  <si>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</si>
  <si>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</si>
  <si>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</si>
  <si>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</si>
  <si>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</si>
  <si>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</si>
  <si>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</si>
  <si>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</si>
  <si>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</si>
  <si>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</si>
  <si>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</si>
  <si>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</si>
  <si>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</si>
  <si>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</si>
  <si>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</si>
  <si>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</si>
  <si>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</si>
  <si>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</si>
  <si>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</si>
  <si>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</si>
  <si>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</si>
  <si>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</si>
  <si>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</si>
  <si>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</si>
  <si>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</si>
  <si>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</si>
  <si>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</si>
  <si>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</si>
  <si>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</si>
  <si>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</si>
  <si>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</si>
  <si>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</si>
  <si>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</si>
  <si>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</si>
  <si>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</si>
  <si>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</si>
  <si>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</si>
  <si>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</si>
  <si>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</si>
  <si>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</si>
  <si>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</si>
  <si>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</si>
  <si>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</si>
  <si>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</si>
  <si>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</si>
  <si>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</si>
  <si>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</si>
  <si>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</si>
  <si>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</si>
  <si>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</si>
  <si>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</si>
  <si>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</si>
  <si>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</si>
  <si>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</si>
  <si>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</si>
  <si>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</si>
  <si>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</si>
  <si>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</si>
  <si>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</si>
  <si>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</si>
  <si>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</si>
  <si>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</si>
  <si>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</si>
  <si>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</si>
  <si>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</si>
  <si>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</si>
  <si>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</si>
  <si>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</si>
  <si>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</si>
  <si>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</si>
  <si>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</si>
  <si>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</si>
  <si>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</si>
  <si>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</si>
  <si>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</si>
  <si>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</si>
  <si>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</si>
  <si>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</si>
  <si>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</si>
  <si>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</si>
  <si>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</si>
  <si>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</si>
  <si>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</si>
  <si>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</si>
  <si>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</si>
  <si>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</si>
  <si>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</si>
  <si>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</si>
  <si>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</si>
  <si>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</si>
  <si>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</si>
  <si>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</si>
  <si>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</si>
  <si>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</si>
  <si>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</si>
  <si>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</si>
  <si>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</si>
  <si>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</si>
  <si>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</si>
  <si>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</si>
  <si>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</si>
  <si>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</si>
  <si>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</si>
  <si>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</si>
  <si>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</si>
  <si>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</si>
  <si>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</si>
  <si>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</si>
  <si>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</si>
  <si>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</si>
  <si>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</si>
  <si>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</si>
  <si>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</si>
  <si>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</si>
  <si>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</si>
  <si>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</si>
  <si>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</si>
  <si>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</si>
  <si>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</si>
  <si>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</si>
  <si>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</si>
  <si>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</si>
  <si>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</si>
  <si>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</si>
  <si>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</si>
  <si>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</si>
  <si>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</si>
  <si>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</si>
  <si>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</si>
  <si>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</si>
  <si>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</si>
  <si>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</si>
  <si>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</si>
  <si>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</si>
  <si>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</si>
  <si>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</si>
  <si>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</si>
  <si>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</si>
  <si>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</si>
  <si>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</si>
  <si>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</si>
  <si>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</si>
  <si>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</si>
  <si>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</si>
  <si>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</si>
  <si>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</si>
  <si>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</si>
  <si>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</si>
  <si>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</si>
  <si>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</si>
  <si>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</si>
  <si>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</si>
  <si>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</si>
  <si>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</si>
  <si>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</si>
  <si>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</si>
  <si>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</si>
  <si>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</si>
  <si>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</si>
  <si>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</si>
  <si>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</si>
  <si>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</si>
  <si>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</si>
  <si>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</si>
  <si>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</si>
  <si>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</si>
  <si>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</si>
  <si>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</si>
  <si>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</si>
  <si>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</si>
  <si>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</si>
  <si>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</si>
  <si>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</si>
  <si>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</si>
  <si>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</si>
  <si>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</si>
  <si>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</si>
  <si>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</si>
  <si>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</si>
  <si>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</si>
  <si>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</si>
  <si>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</si>
  <si>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</si>
  <si>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</si>
  <si>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</si>
  <si>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</si>
  <si>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</si>
  <si>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</si>
  <si>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</si>
  <si>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</si>
  <si>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</si>
  <si>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</si>
  <si>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</si>
  <si>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</si>
  <si>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</si>
  <si>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</si>
  <si>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</si>
  <si>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</si>
  <si>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</si>
  <si>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</si>
  <si>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</si>
  <si>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</si>
  <si>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</si>
  <si>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</si>
  <si>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</si>
  <si>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</si>
  <si>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</si>
  <si>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</si>
  <si>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</si>
  <si>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</si>
  <si>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</si>
  <si>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</si>
  <si>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</si>
  <si>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</si>
  <si>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</si>
  <si>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</si>
  <si>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</si>
  <si>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</si>
  <si>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</si>
  <si>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</si>
  <si>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</si>
  <si>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</si>
  <si>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</si>
  <si>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</si>
  <si>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</si>
  <si>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</si>
  <si>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</si>
  <si>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</si>
  <si>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</si>
  <si>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</si>
  <si>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</si>
  <si>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</si>
  <si>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</si>
  <si>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</si>
  <si>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</si>
  <si>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</si>
  <si>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</si>
  <si>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</si>
  <si>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</si>
  <si>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</si>
  <si>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</si>
  <si>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</si>
  <si>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</si>
  <si>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</si>
  <si>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</si>
  <si>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</si>
  <si>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</si>
  <si>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</si>
  <si>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</si>
  <si>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</si>
  <si>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</si>
  <si>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</si>
  <si>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</si>
  <si>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</si>
  <si>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</si>
  <si>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</si>
  <si>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</si>
  <si>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</si>
  <si>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</si>
  <si>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</si>
  <si>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</si>
  <si>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</si>
  <si>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</si>
  <si>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</si>
  <si>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</si>
  <si>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</si>
  <si>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</si>
  <si>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</si>
  <si>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</si>
  <si>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</si>
  <si>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</si>
  <si>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</si>
  <si>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</si>
  <si>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</si>
  <si>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</si>
  <si>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</si>
  <si>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</si>
  <si>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</si>
  <si>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</si>
  <si>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</si>
  <si>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</si>
  <si>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</si>
  <si>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</si>
  <si>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</si>
  <si>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</si>
  <si>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</si>
  <si>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</si>
  <si>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</si>
  <si>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</si>
  <si>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</si>
  <si>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</si>
  <si>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</si>
  <si>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</si>
  <si>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</si>
  <si>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</si>
  <si>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</si>
  <si>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</si>
  <si>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</si>
  <si>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</si>
  <si>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</si>
  <si>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</si>
  <si>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</si>
  <si>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</si>
  <si>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</si>
  <si>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</si>
  <si>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</si>
  <si>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</si>
  <si>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</si>
  <si>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</si>
  <si>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</si>
  <si>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</si>
  <si>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</si>
  <si>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</si>
  <si>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</si>
  <si>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</si>
  <si>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</si>
  <si>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</si>
  <si>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</si>
  <si>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</si>
  <si>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</si>
  <si>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</si>
  <si>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</si>
  <si>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</si>
  <si>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</si>
  <si>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</si>
  <si>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</si>
  <si>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</si>
  <si>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</si>
  <si>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</si>
  <si>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</si>
  <si>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</si>
  <si>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</si>
  <si>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</si>
  <si>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</si>
  <si>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</si>
  <si>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</si>
  <si>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</si>
  <si>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</si>
  <si>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</si>
  <si>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</si>
  <si>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</si>
  <si>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</si>
  <si>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</si>
  <si>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</si>
  <si>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</si>
  <si>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</si>
  <si>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</si>
  <si>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</si>
  <si>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</si>
  <si>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</si>
  <si>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</si>
  <si>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</si>
  <si>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</si>
  <si>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</si>
  <si>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</si>
  <si>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</si>
  <si>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</si>
  <si>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</si>
  <si>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</si>
  <si>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</si>
  <si>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</si>
  <si>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</si>
  <si>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</si>
  <si>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</si>
  <si>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</si>
  <si>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</si>
  <si>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</si>
  <si>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</si>
  <si>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</si>
  <si>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</si>
  <si>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</si>
  <si>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</si>
  <si>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</si>
  <si>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</si>
  <si>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</si>
  <si>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</si>
  <si>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</si>
  <si>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</si>
  <si>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</si>
  <si>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</si>
  <si>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</si>
  <si>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</si>
  <si>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</si>
  <si>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</si>
  <si>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</si>
  <si>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</si>
  <si>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</si>
  <si>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</si>
  <si>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</si>
  <si>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</si>
  <si>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</si>
  <si>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</si>
  <si>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</si>
  <si>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</si>
  <si>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</si>
  <si>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</si>
  <si>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</si>
  <si>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</si>
  <si>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</si>
  <si>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</si>
  <si>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</si>
  <si>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</si>
  <si>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</si>
  <si>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</si>
  <si>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</si>
  <si>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</si>
  <si>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</si>
  <si>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</si>
  <si>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</si>
  <si>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</si>
  <si>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</si>
  <si>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</si>
  <si>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</si>
  <si>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</si>
  <si>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</si>
  <si>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</si>
  <si>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</si>
  <si>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</si>
  <si>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</si>
  <si>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</si>
  <si>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</si>
  <si>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</si>
  <si>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</si>
  <si>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</si>
  <si>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</si>
  <si>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</si>
  <si>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</si>
  <si>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</si>
  <si>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</si>
  <si>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</si>
  <si>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</si>
  <si>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</si>
  <si>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</si>
  <si>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</si>
  <si>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</si>
  <si>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</si>
  <si>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</si>
  <si>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</si>
  <si>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</si>
  <si>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</si>
  <si>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</si>
  <si>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</si>
  <si>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</si>
  <si>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</si>
  <si>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</si>
  <si>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</si>
  <si>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</si>
  <si>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</si>
  <si>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</si>
  <si>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</si>
  <si>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</si>
  <si>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</si>
  <si>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</si>
  <si>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</si>
  <si>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</si>
  <si>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</si>
  <si>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</si>
  <si>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</si>
  <si>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</si>
  <si>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</si>
  <si>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</si>
  <si>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</si>
  <si>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</si>
  <si>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</si>
  <si>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</si>
  <si>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</si>
  <si>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</si>
  <si>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</si>
  <si>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</si>
  <si>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</si>
  <si>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</si>
  <si>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</si>
  <si>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</si>
  <si>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</si>
  <si>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</si>
  <si>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</si>
  <si>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</si>
  <si>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</si>
  <si>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</si>
  <si>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</si>
  <si>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</si>
  <si>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</si>
  <si>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</si>
  <si>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</si>
  <si>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</si>
  <si>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</si>
  <si>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</si>
  <si>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</si>
  <si>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</si>
  <si>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</si>
  <si>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</si>
  <si>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</si>
  <si>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</si>
  <si>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</si>
  <si>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</si>
  <si>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</si>
  <si>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</si>
  <si>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</si>
  <si>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</si>
  <si>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</si>
  <si>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</si>
  <si>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</si>
  <si>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</si>
  <si>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</si>
  <si>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</si>
  <si>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</si>
  <si>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</si>
  <si>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</si>
  <si>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</si>
  <si>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</si>
  <si>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</si>
  <si>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</si>
  <si>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</si>
  <si>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</si>
  <si>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</si>
  <si>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</si>
  <si>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</si>
  <si>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</si>
  <si>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</si>
  <si>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</si>
  <si>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</si>
  <si>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</si>
  <si>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</si>
  <si>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</si>
  <si>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</si>
  <si>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</si>
  <si>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</si>
  <si>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</si>
  <si>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</si>
  <si>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</si>
  <si>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</si>
  <si>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</si>
  <si>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</si>
  <si>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</si>
  <si>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</si>
  <si>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</si>
  <si>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</si>
  <si>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</si>
  <si>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</si>
  <si>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</si>
  <si>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</si>
  <si>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</si>
  <si>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</si>
  <si>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</si>
  <si>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</si>
  <si>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</si>
  <si>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</si>
  <si>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</si>
  <si>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</si>
  <si>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</si>
  <si>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</si>
  <si>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</si>
  <si>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</si>
  <si>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</si>
  <si>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</si>
  <si>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</si>
  <si>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</si>
  <si>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</si>
  <si>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</si>
  <si>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</si>
  <si>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</si>
  <si>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</si>
  <si>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</si>
  <si>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</si>
  <si>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</si>
  <si>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</si>
  <si>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</si>
  <si>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</si>
  <si>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</si>
  <si>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</si>
  <si>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</si>
  <si>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</si>
  <si>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</si>
  <si>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</si>
  <si>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</si>
  <si>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</si>
  <si>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</si>
  <si>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</si>
  <si>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</si>
  <si>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</si>
  <si>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</si>
  <si>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</si>
  <si>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</si>
  <si>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</si>
  <si>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</si>
  <si>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</si>
  <si>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</si>
  <si>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</si>
  <si>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</si>
  <si>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</si>
  <si>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</si>
  <si>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</si>
  <si>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</si>
  <si>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</si>
  <si>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</si>
  <si>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</si>
  <si>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</si>
  <si>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</si>
  <si>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</si>
  <si>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</si>
  <si>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</si>
  <si>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</si>
  <si>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</si>
  <si>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</si>
  <si>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</si>
  <si>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</si>
  <si>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</si>
  <si>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</si>
  <si>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</si>
  <si>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</si>
  <si>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</si>
  <si>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</si>
  <si>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</si>
  <si>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</si>
  <si>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</si>
  <si>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</si>
  <si>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</si>
  <si>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</si>
  <si>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</si>
  <si>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</si>
  <si>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</si>
  <si>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</si>
  <si>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</si>
  <si>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</si>
  <si>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</si>
  <si>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</si>
  <si>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</si>
  <si>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</si>
  <si>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</si>
  <si>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</si>
  <si>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</si>
  <si>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</si>
  <si>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</si>
  <si>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</si>
  <si>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</si>
  <si>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</si>
  <si>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</si>
  <si>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</si>
  <si>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</si>
  <si>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</si>
  <si>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</si>
  <si>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</si>
  <si>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</si>
  <si>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</si>
  <si>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</si>
  <si>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</si>
  <si>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</si>
  <si>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</si>
  <si>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</si>
  <si>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</si>
  <si>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</si>
  <si>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</si>
  <si>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</si>
  <si>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</si>
  <si>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</si>
  <si>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</si>
  <si>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</si>
  <si>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</si>
  <si>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</si>
  <si>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</si>
  <si>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</si>
  <si>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</si>
  <si>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</si>
  <si>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</si>
  <si>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</si>
  <si>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</si>
  <si>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</si>
  <si>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</si>
  <si>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</si>
  <si>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</si>
  <si>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</si>
  <si>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</si>
  <si>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</si>
  <si>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</si>
  <si>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</si>
  <si>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</si>
  <si>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</si>
  <si>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</si>
  <si>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</si>
  <si>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</si>
  <si>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</si>
  <si>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</si>
  <si>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</si>
  <si>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</si>
  <si>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</si>
  <si>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</si>
  <si>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</si>
  <si>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</si>
  <si>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</si>
  <si>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</si>
  <si>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</si>
  <si>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</si>
  <si>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</si>
  <si>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</si>
  <si>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</si>
  <si>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</si>
  <si>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</si>
  <si>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</si>
  <si>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</si>
  <si>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</si>
  <si>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</si>
  <si>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</si>
  <si>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</si>
  <si>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</si>
  <si>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</si>
  <si>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</si>
  <si>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</si>
  <si>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</si>
  <si>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</si>
  <si>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</si>
  <si>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</si>
  <si>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</si>
  <si>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</si>
  <si>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</si>
  <si>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</si>
  <si>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</si>
  <si>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</si>
  <si>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</si>
  <si>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</si>
  <si>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</si>
  <si>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</si>
  <si>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</si>
  <si>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</si>
  <si>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</si>
  <si>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</si>
  <si>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</si>
  <si>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</si>
  <si>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</si>
  <si>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</si>
  <si>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</si>
  <si>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</si>
  <si>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</si>
  <si>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</si>
  <si>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</si>
  <si>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</si>
  <si>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</si>
  <si>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</si>
  <si>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</si>
  <si>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</si>
  <si>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</si>
  <si>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</si>
  <si>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</si>
  <si>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</si>
  <si>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</si>
  <si>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</si>
  <si>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</si>
  <si>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</si>
  <si>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</si>
  <si>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</si>
  <si>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</si>
  <si>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</si>
  <si>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</si>
  <si>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</si>
  <si>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</si>
  <si>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</si>
  <si>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</si>
  <si>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</si>
  <si>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</si>
  <si>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</si>
  <si>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</si>
  <si>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</si>
  <si>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</si>
  <si>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</si>
  <si>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</si>
  <si>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</si>
  <si>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</si>
  <si>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</si>
  <si>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</si>
  <si>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</si>
  <si>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</si>
  <si>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</si>
  <si>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</si>
  <si>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</si>
  <si>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</si>
  <si>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</si>
  <si>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</si>
  <si>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</si>
  <si>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</si>
  <si>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</si>
  <si>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</si>
  <si>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</si>
  <si>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</si>
  <si>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</si>
  <si>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</si>
  <si>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</si>
  <si>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</si>
  <si>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</si>
  <si>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</si>
  <si>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</si>
  <si>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</si>
  <si>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</si>
  <si>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</si>
  <si>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</si>
  <si>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</si>
  <si>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</si>
  <si>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</si>
  <si>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</si>
  <si>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</si>
  <si>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</si>
  <si>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</si>
  <si>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</si>
  <si>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</si>
  <si>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</si>
  <si>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</si>
  <si>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</si>
  <si>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</si>
  <si>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</si>
  <si>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</si>
  <si>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</si>
  <si>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</si>
  <si>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</si>
  <si>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</si>
  <si>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</si>
  <si>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</si>
  <si>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</si>
  <si>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</si>
  <si>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</si>
  <si>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</si>
  <si>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</si>
  <si>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</si>
  <si>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</si>
  <si>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</si>
  <si>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</si>
  <si>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</si>
  <si>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</si>
  <si>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</si>
  <si>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</si>
  <si>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</si>
  <si>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</si>
  <si>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</si>
  <si>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</si>
  <si>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</si>
  <si>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</si>
  <si>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</si>
  <si>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</si>
  <si>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</si>
  <si>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</si>
  <si>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</si>
  <si>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</si>
  <si>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</si>
  <si>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</si>
  <si>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</si>
  <si>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</si>
  <si>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</si>
  <si>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</si>
  <si>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</si>
  <si>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</si>
  <si>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</si>
  <si>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</si>
  <si>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</si>
  <si>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</si>
  <si>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</si>
  <si>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</si>
  <si>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</si>
  <si>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</si>
  <si>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</si>
  <si>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</si>
  <si>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</si>
  <si>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</si>
  <si>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</si>
  <si>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</si>
  <si>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</si>
  <si>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</si>
  <si>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</si>
  <si>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</si>
  <si>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</si>
  <si>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</si>
  <si>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</si>
  <si>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</si>
  <si>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</si>
  <si>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</si>
  <si>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</si>
  <si>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</si>
  <si>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</si>
  <si>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</si>
  <si>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</si>
  <si>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</si>
  <si>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</si>
  <si>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</si>
  <si>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</si>
  <si>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</si>
  <si>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</si>
  <si>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</si>
  <si>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</si>
  <si>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</si>
  <si>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</si>
  <si>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</si>
  <si>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</si>
  <si>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</si>
  <si>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</si>
  <si>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</si>
  <si>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</si>
  <si>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</si>
  <si>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</si>
  <si>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</si>
  <si>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</si>
  <si>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</si>
  <si>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</si>
  <si>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</si>
  <si>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</si>
  <si>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</si>
  <si>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</si>
  <si>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</si>
  <si>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</si>
  <si>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</si>
  <si>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</si>
  <si>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</si>
  <si>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</si>
  <si>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</si>
  <si>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</si>
  <si>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</si>
  <si>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</si>
  <si>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</si>
  <si>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</si>
  <si>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</si>
  <si>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</si>
  <si>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</si>
  <si>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</si>
  <si>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</si>
  <si>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</si>
  <si>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</si>
  <si>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</si>
  <si>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</si>
  <si>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</si>
  <si>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</si>
  <si>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</si>
  <si>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</si>
  <si>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</si>
  <si>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</si>
  <si>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</si>
  <si>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</si>
  <si>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</si>
  <si>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</si>
  <si>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</si>
  <si>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</si>
  <si>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</si>
  <si>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</si>
  <si>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</si>
  <si>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</si>
  <si>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</si>
  <si>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</si>
  <si>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</si>
  <si>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</si>
  <si>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</si>
  <si>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</si>
  <si>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</si>
  <si>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</si>
  <si>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</si>
  <si>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</si>
  <si>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</si>
  <si>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</si>
  <si>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</si>
  <si>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</si>
  <si>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</si>
  <si>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</si>
  <si>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</si>
  <si>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</si>
  <si>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</si>
  <si>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</si>
  <si>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</si>
  <si>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</si>
  <si>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</si>
  <si>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</si>
  <si>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</si>
  <si>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</si>
  <si>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</si>
  <si>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</si>
  <si>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</si>
  <si>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</si>
  <si>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</si>
  <si>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</si>
  <si>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</si>
  <si>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</si>
  <si>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</si>
  <si>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</si>
  <si>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</si>
  <si>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</si>
  <si>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</si>
  <si>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</si>
  <si>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</si>
  <si>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</si>
  <si>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</si>
  <si>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</si>
  <si>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</si>
  <si>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</si>
  <si>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</si>
  <si>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</si>
  <si>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</si>
  <si>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</si>
  <si>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</si>
  <si>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</si>
  <si>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</si>
  <si>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</si>
  <si>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</si>
  <si>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</si>
  <si>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</si>
  <si>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</si>
  <si>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</si>
  <si>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</si>
  <si>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</si>
  <si>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</si>
  <si>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</si>
  <si>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</si>
  <si>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</si>
  <si>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</si>
  <si>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</si>
  <si>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</si>
  <si>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</si>
  <si>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</si>
  <si>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</si>
  <si>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</si>
  <si>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</si>
  <si>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</si>
  <si>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</si>
  <si>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</si>
  <si>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</si>
  <si>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</si>
  <si>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</si>
  <si>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</si>
  <si>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</si>
  <si>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</si>
  <si>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</si>
  <si>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</si>
  <si>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</si>
  <si>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</si>
  <si>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</si>
  <si>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</si>
  <si>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</si>
  <si>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</si>
  <si>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</si>
  <si>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</si>
  <si>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</si>
  <si>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</si>
  <si>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</si>
  <si>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</si>
  <si>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</si>
  <si>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</si>
  <si>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</si>
  <si>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</si>
  <si>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</si>
  <si>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</si>
  <si>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</si>
  <si>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</si>
  <si>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</si>
  <si>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</si>
  <si>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</si>
  <si>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</si>
  <si>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</si>
  <si>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</si>
  <si>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</si>
  <si>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</si>
  <si>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</si>
  <si>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</si>
  <si>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</si>
  <si>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</si>
  <si>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</si>
  <si>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</si>
  <si>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</si>
  <si>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</si>
  <si>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</si>
  <si>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</si>
  <si>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</si>
  <si>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</si>
  <si>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</si>
  <si>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</si>
  <si>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</si>
  <si>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</si>
  <si>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</si>
  <si>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</si>
  <si>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</si>
  <si>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</si>
  <si>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</si>
  <si>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</si>
  <si>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</si>
  <si>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</si>
  <si>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</si>
  <si>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</si>
  <si>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</si>
  <si>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</si>
  <si>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</si>
  <si>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</si>
  <si>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</si>
  <si>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</si>
  <si>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</si>
  <si>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</si>
  <si>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</si>
  <si>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</si>
  <si>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</si>
  <si>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</si>
  <si>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</si>
  <si>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</si>
  <si>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</si>
  <si>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</si>
  <si>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</si>
  <si>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</si>
  <si>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</si>
  <si>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</si>
  <si>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</si>
  <si>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</si>
  <si>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</si>
  <si>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</si>
  <si>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</si>
  <si>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</si>
  <si>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</si>
  <si>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</si>
  <si>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</si>
  <si>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</si>
  <si>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</si>
  <si>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</si>
  <si>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</si>
  <si>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</si>
  <si>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</si>
  <si>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</si>
  <si>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</si>
  <si>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</si>
  <si>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</si>
  <si>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</si>
  <si>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</si>
  <si>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</si>
  <si>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</si>
  <si>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</si>
  <si>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</si>
  <si>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</si>
  <si>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</si>
  <si>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</si>
  <si>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</si>
  <si>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</si>
  <si>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</si>
  <si>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</si>
  <si>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</si>
  <si>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</si>
  <si>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</si>
  <si>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</si>
  <si>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</si>
  <si>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</si>
  <si>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</si>
  <si>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</si>
  <si>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</si>
  <si>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</si>
  <si>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</si>
  <si>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</si>
  <si>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</si>
  <si>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</si>
  <si>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</si>
  <si>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</si>
  <si>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</si>
  <si>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</si>
  <si>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</si>
  <si>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</si>
  <si>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</si>
  <si>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</si>
  <si>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</si>
  <si>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</si>
  <si>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</si>
  <si>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</si>
  <si>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</si>
  <si>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</si>
  <si>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</si>
  <si>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</si>
  <si>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</si>
  <si>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</si>
  <si>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</si>
  <si>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</si>
  <si>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</si>
  <si>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</si>
  <si>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</si>
  <si>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</si>
  <si>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</si>
  <si>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</si>
  <si>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</si>
  <si>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</si>
  <si>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</si>
  <si>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</si>
  <si>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</si>
  <si>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</si>
  <si>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</si>
  <si>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</si>
  <si>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</si>
  <si>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</si>
  <si>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</si>
  <si>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</si>
  <si>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</si>
  <si>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</si>
  <si>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</si>
  <si>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</si>
  <si>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</si>
  <si>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</si>
  <si>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</si>
  <si>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</si>
  <si>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</si>
  <si>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</si>
  <si>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</si>
  <si>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</si>
  <si>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</si>
  <si>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</si>
  <si>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</si>
  <si>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</si>
  <si>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</si>
  <si>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</si>
  <si>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</si>
  <si>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</si>
  <si>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</si>
  <si>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</si>
  <si>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</si>
  <si>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</si>
  <si>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</si>
  <si>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</si>
  <si>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</si>
  <si>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</si>
  <si>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</si>
  <si>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</si>
  <si>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</si>
  <si>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</si>
  <si>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</si>
  <si>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</si>
  <si>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</si>
  <si>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</si>
  <si>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</si>
  <si>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</si>
  <si>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</si>
  <si>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</si>
  <si>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</si>
  <si>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</si>
  <si>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</si>
  <si>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</si>
  <si>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</si>
  <si>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</si>
  <si>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</si>
  <si>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</si>
  <si>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</si>
  <si>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</si>
  <si>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</si>
  <si>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</si>
  <si>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</si>
  <si>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</si>
  <si>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</si>
  <si>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</si>
  <si>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</si>
  <si>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</si>
  <si>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</si>
  <si>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</si>
  <si>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</si>
  <si>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</si>
  <si>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</si>
  <si>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</si>
  <si>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</si>
  <si>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</si>
  <si>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</si>
  <si>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</si>
  <si>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</si>
  <si>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</si>
  <si>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</si>
  <si>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</si>
  <si>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</si>
  <si>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</si>
  <si>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</si>
  <si>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</si>
  <si>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</si>
  <si>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</si>
  <si>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</si>
  <si>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</si>
  <si>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</si>
  <si>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</si>
  <si>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</si>
  <si>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</si>
  <si>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</si>
  <si>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</si>
  <si>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</si>
  <si>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</si>
  <si>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</si>
  <si>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</si>
  <si>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</si>
  <si>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</si>
  <si>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</si>
  <si>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</si>
  <si>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</si>
  <si>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</si>
  <si>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</si>
  <si>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</si>
  <si>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</si>
  <si>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</si>
  <si>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</si>
  <si>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</si>
  <si>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</si>
  <si>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</si>
  <si>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</si>
  <si>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</si>
  <si>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</si>
  <si>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</si>
  <si>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</si>
  <si>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</si>
  <si>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</si>
  <si>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</si>
  <si>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</si>
  <si>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</si>
  <si>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</si>
  <si>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</si>
  <si>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</si>
  <si>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</si>
  <si>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</si>
  <si>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</si>
  <si>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</si>
  <si>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</si>
  <si>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</si>
  <si>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</si>
  <si>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</si>
  <si>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</si>
  <si>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</si>
  <si>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</si>
  <si>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</si>
  <si>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</si>
  <si>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</si>
  <si>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</si>
  <si>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</si>
  <si>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</si>
  <si>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</si>
  <si>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</si>
  <si>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</si>
  <si>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</si>
  <si>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</si>
  <si>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</si>
  <si>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</si>
  <si>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</si>
  <si>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</si>
  <si>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</si>
  <si>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</si>
  <si>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</si>
  <si>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</si>
  <si>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</si>
  <si>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</si>
  <si>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</si>
  <si>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</si>
  <si>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</si>
  <si>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</si>
  <si>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</si>
  <si>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</si>
  <si>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</si>
  <si>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</si>
  <si>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</si>
  <si>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</si>
  <si>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</si>
  <si>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</si>
  <si>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</si>
  <si>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</si>
  <si>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</si>
  <si>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</si>
  <si>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</si>
  <si>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</si>
  <si>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</si>
  <si>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</si>
  <si>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</si>
  <si>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</si>
  <si>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</si>
  <si>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</si>
  <si>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</si>
  <si>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</si>
  <si>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</si>
  <si>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</si>
  <si>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</si>
  <si>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</si>
  <si>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</si>
  <si>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</si>
  <si>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</si>
  <si>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</si>
  <si>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</si>
  <si>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</si>
  <si>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</si>
  <si>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</si>
  <si>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</si>
  <si>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</si>
  <si>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</si>
  <si>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</si>
  <si>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</si>
  <si>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</si>
  <si>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</si>
  <si>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</si>
  <si>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</si>
  <si>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</si>
  <si>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</si>
  <si>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</si>
  <si>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</si>
  <si>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</si>
  <si>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</si>
  <si>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</si>
  <si>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</si>
  <si>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</si>
  <si>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</si>
  <si>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</si>
  <si>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</si>
  <si>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</si>
  <si>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</si>
  <si>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</si>
  <si>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</si>
  <si>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</si>
  <si>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</si>
  <si>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</si>
  <si>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</si>
  <si>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</si>
  <si>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</si>
  <si>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</si>
  <si>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</si>
  <si>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</si>
  <si>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</si>
  <si>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</si>
  <si>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</si>
  <si>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</si>
  <si>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</si>
  <si>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</si>
  <si>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</si>
  <si>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</si>
  <si>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</si>
  <si>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</si>
  <si>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</si>
  <si>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</si>
  <si>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</si>
  <si>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</si>
  <si>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</si>
  <si>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</si>
  <si>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</si>
  <si>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</si>
  <si>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</si>
  <si>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</si>
  <si>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</si>
  <si>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</si>
  <si>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</si>
  <si>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</si>
  <si>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</si>
  <si>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</si>
  <si>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</si>
  <si>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</si>
  <si>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</si>
  <si>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</si>
  <si>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</si>
  <si>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</si>
  <si>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</si>
  <si>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</si>
  <si>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</si>
  <si>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</si>
  <si>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</si>
  <si>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</si>
  <si>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</si>
  <si>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</si>
  <si>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</si>
  <si>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</si>
  <si>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</si>
  <si>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</si>
  <si>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</si>
  <si>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</si>
  <si>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</si>
  <si>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</si>
  <si>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</si>
  <si>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</si>
  <si>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</si>
  <si>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</si>
  <si>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</si>
  <si>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</si>
  <si>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</si>
  <si>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</si>
  <si>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</si>
  <si>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</si>
  <si>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</si>
  <si>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</si>
  <si>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</si>
  <si>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</si>
  <si>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</si>
  <si>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</si>
  <si>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</si>
  <si>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</si>
  <si>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</si>
  <si>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</si>
  <si>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</si>
  <si>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</si>
  <si>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</si>
  <si>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</si>
  <si>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</si>
  <si>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</si>
  <si>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</si>
  <si>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</si>
  <si>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</si>
  <si>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</si>
  <si>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</si>
  <si>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</si>
  <si>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</si>
  <si>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</si>
  <si>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</si>
  <si>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</si>
  <si>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</si>
  <si>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</si>
  <si>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</si>
  <si>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</si>
  <si>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</si>
  <si>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</si>
  <si>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</si>
  <si>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</si>
  <si>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</si>
  <si>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</si>
  <si>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</si>
  <si>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</si>
  <si>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</si>
  <si>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</si>
  <si>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</si>
  <si>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</si>
  <si>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</si>
  <si>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</si>
  <si>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</si>
  <si>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</si>
  <si>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</si>
  <si>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</si>
  <si>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</si>
  <si>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</si>
  <si>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</si>
  <si>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</si>
  <si>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</si>
  <si>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</si>
  <si>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</si>
  <si>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</si>
  <si>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</si>
  <si>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</si>
  <si>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</si>
  <si>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</si>
  <si>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</si>
  <si>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</si>
  <si>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</si>
  <si>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</si>
  <si>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</si>
  <si>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</si>
  <si>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</si>
  <si>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</si>
  <si>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</si>
  <si>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</si>
  <si>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</si>
  <si>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</si>
  <si>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</si>
  <si>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</si>
  <si>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</si>
  <si>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</si>
  <si>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</si>
  <si>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</si>
  <si>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</si>
  <si>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</si>
  <si>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</si>
  <si>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</si>
  <si>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</si>
  <si>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</si>
  <si>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</si>
  <si>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</si>
  <si>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</si>
  <si>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</si>
  <si>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</si>
  <si>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</si>
  <si>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</si>
  <si>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</si>
  <si>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</si>
  <si>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</si>
  <si>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</si>
  <si>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</si>
  <si>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</si>
  <si>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</si>
  <si>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</si>
  <si>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</si>
  <si>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</si>
  <si>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</si>
  <si>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</si>
  <si>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</si>
  <si>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</si>
  <si>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</si>
  <si>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</si>
  <si>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</si>
  <si>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</si>
  <si>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</si>
  <si>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</si>
  <si>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</si>
  <si>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</si>
  <si>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</si>
  <si>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</si>
  <si>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</si>
  <si>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</si>
  <si>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</si>
  <si>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</si>
  <si>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</si>
  <si>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</si>
  <si>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</si>
  <si>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</si>
  <si>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</si>
  <si>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</si>
  <si>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</si>
  <si>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</si>
  <si>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</si>
  <si>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</si>
  <si>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</si>
  <si>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</si>
  <si>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</si>
  <si>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</si>
  <si>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</si>
  <si>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</si>
  <si>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</si>
  <si>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</si>
  <si>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</si>
  <si>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</si>
  <si>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</si>
  <si>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</si>
  <si>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</si>
  <si>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</si>
  <si>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</si>
  <si>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</si>
  <si>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</si>
  <si>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</si>
  <si>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</si>
  <si>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</si>
  <si>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</si>
  <si>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</si>
  <si>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</si>
  <si>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</si>
  <si>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</si>
  <si>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</si>
  <si>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</si>
  <si>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</si>
  <si>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</si>
  <si>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</si>
  <si>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</si>
  <si>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</si>
  <si>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</si>
  <si>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</si>
  <si>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</si>
  <si>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</si>
  <si>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</si>
  <si>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</si>
  <si>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</si>
  <si>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</si>
  <si>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</si>
  <si>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</si>
  <si>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</si>
  <si>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</si>
  <si>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</si>
  <si>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</si>
  <si>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</si>
  <si>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</si>
  <si>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</si>
  <si>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</si>
  <si>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</si>
  <si>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</si>
  <si>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</si>
  <si>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</si>
  <si>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</si>
  <si>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</si>
  <si>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</si>
  <si>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</si>
  <si>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</si>
  <si>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</si>
  <si>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</si>
  <si>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</si>
  <si>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</si>
  <si>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</si>
  <si>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</si>
  <si>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</si>
  <si>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</si>
  <si>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</si>
  <si>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</si>
  <si>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</si>
  <si>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</si>
  <si>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</si>
  <si>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</si>
  <si>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</si>
  <si>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</si>
  <si>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</si>
  <si>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</si>
  <si>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</si>
  <si>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</si>
  <si>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</si>
  <si>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</si>
  <si>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</si>
  <si>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</si>
  <si>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</si>
  <si>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</si>
  <si>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</si>
  <si>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</si>
  <si>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</si>
  <si>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</si>
  <si>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</si>
  <si>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</si>
  <si>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</si>
  <si>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</si>
  <si>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</si>
  <si>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</si>
  <si>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</si>
  <si>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</si>
  <si>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</si>
  <si>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</si>
  <si>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</si>
  <si>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</si>
  <si>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</si>
  <si>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</si>
  <si>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</si>
  <si>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</si>
  <si>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</si>
  <si>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</si>
  <si>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</si>
  <si>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</si>
  <si>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</si>
  <si>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</si>
  <si>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</si>
  <si>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</si>
  <si>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</si>
  <si>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</si>
  <si>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</si>
  <si>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</si>
  <si>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</si>
  <si>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</si>
  <si>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</si>
  <si>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</si>
  <si>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</si>
  <si>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</si>
  <si>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</si>
  <si>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</si>
  <si>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</si>
  <si>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</si>
  <si>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</si>
  <si>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</si>
  <si>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</si>
  <si>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</si>
  <si>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</si>
  <si>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</si>
  <si>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</si>
  <si>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</si>
  <si>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</si>
  <si>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</si>
  <si>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</si>
  <si>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</si>
  <si>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</si>
  <si>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</si>
  <si>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</si>
  <si>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</si>
  <si>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</si>
  <si>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</si>
  <si>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</si>
  <si>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</si>
  <si>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</si>
  <si>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</si>
  <si>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</si>
  <si>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</si>
  <si>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</si>
  <si>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</si>
  <si>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</si>
  <si>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</si>
  <si>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</si>
  <si>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</si>
  <si>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</si>
  <si>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</si>
  <si>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</si>
  <si>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</si>
  <si>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</si>
  <si>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</si>
  <si>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</si>
  <si>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</si>
  <si>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</si>
  <si>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</si>
  <si>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</si>
  <si>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</si>
  <si>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</si>
  <si>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</si>
  <si>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</si>
  <si>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</si>
  <si>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</si>
  <si>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</si>
  <si>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</si>
  <si>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</si>
  <si>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</si>
  <si>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</si>
  <si>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</si>
  <si>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</si>
  <si>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</si>
  <si>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</si>
  <si>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</si>
  <si>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</si>
  <si>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</si>
  <si>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</si>
  <si>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</si>
  <si>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</si>
  <si>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</si>
  <si>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</si>
  <si>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</si>
  <si>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</si>
  <si>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</si>
  <si>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</si>
  <si>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</si>
  <si>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</si>
  <si>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</si>
  <si>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</si>
  <si>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</si>
  <si>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</si>
  <si>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</si>
  <si>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</si>
  <si>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</si>
  <si>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</si>
  <si>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</si>
  <si>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</si>
  <si>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</si>
  <si>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</si>
  <si>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</si>
  <si>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</si>
  <si>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</si>
  <si>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</si>
  <si>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</si>
  <si>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</si>
  <si>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</si>
  <si>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</si>
  <si>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</si>
  <si>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</si>
  <si>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</si>
  <si>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</si>
  <si>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</si>
  <si>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</si>
  <si>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</si>
  <si>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</si>
  <si>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</si>
  <si>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</si>
  <si>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</si>
  <si>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</si>
  <si>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</si>
  <si>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</si>
  <si>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</si>
  <si>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</si>
  <si>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</si>
  <si>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</si>
  <si>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</si>
  <si>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</si>
  <si>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</si>
  <si>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</si>
  <si>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</si>
  <si>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</si>
  <si>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</si>
  <si>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</si>
  <si>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</si>
  <si>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</si>
  <si>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</si>
  <si>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</si>
  <si>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</si>
  <si>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</si>
  <si>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</si>
  <si>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</si>
  <si>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</si>
  <si>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</si>
  <si>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</si>
  <si>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</si>
  <si>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</si>
  <si>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</si>
  <si>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</si>
  <si>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</si>
  <si>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</si>
  <si>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</si>
  <si>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</si>
  <si>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</si>
  <si>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</si>
  <si>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</si>
  <si>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</si>
  <si>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</si>
  <si>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</si>
  <si>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</si>
  <si>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</si>
  <si>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</si>
  <si>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</si>
  <si>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</si>
  <si>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</si>
  <si>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</si>
  <si>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</si>
  <si>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</si>
  <si>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</si>
  <si>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</si>
  <si>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</si>
  <si>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</si>
  <si>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</si>
  <si>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</si>
  <si>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</si>
  <si>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</si>
  <si>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</si>
  <si>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</si>
  <si>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</si>
  <si>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</si>
  <si>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</si>
  <si>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</si>
  <si>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</si>
  <si>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</si>
  <si>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</si>
  <si>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</si>
  <si>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</si>
  <si>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</si>
  <si>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</si>
  <si>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</si>
  <si>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</si>
  <si>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</si>
  <si>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</si>
  <si>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</si>
  <si>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</si>
  <si>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</si>
  <si>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</si>
  <si>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</si>
  <si>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</si>
  <si>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</si>
  <si>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</si>
  <si>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</si>
  <si>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</si>
  <si>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</si>
  <si>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</si>
  <si>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</si>
  <si>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</si>
  <si>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</si>
  <si>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</si>
  <si>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</si>
  <si>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</si>
  <si>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</si>
  <si>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</si>
  <si>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</si>
  <si>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</si>
  <si>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</si>
  <si>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</si>
  <si>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</si>
  <si>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</si>
  <si>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</si>
  <si>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</si>
  <si>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</si>
  <si>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</si>
  <si>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</si>
  <si>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</si>
  <si>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</si>
  <si>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</si>
  <si>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</si>
  <si>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</si>
  <si>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</si>
  <si>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</si>
  <si>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</si>
  <si>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</si>
  <si>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</si>
  <si>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</si>
  <si>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</si>
  <si>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</si>
  <si>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</si>
  <si>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</si>
  <si>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</si>
  <si>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</si>
  <si>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</si>
  <si>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</si>
  <si>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</si>
  <si>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</si>
  <si>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</si>
  <si>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</si>
  <si>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</si>
  <si>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</si>
  <si>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</si>
  <si>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</si>
  <si>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</si>
  <si>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</si>
  <si>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</si>
  <si>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</si>
  <si>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</si>
  <si>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</si>
  <si>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</si>
  <si>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</si>
  <si>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</si>
  <si>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</si>
  <si>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</si>
  <si>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</si>
  <si>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</si>
  <si>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</si>
  <si>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</si>
  <si>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</si>
  <si>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</si>
  <si>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</si>
  <si>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</si>
  <si>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</si>
  <si>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</si>
  <si>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</si>
  <si>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</si>
  <si>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</si>
  <si>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</si>
  <si>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</si>
  <si>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</si>
  <si>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</si>
  <si>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</si>
  <si>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</si>
  <si>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</si>
  <si>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</si>
  <si>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</si>
  <si>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</si>
  <si>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</si>
  <si>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</si>
  <si>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</si>
  <si>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</si>
  <si>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</si>
  <si>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</si>
  <si>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</si>
  <si>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</si>
  <si>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</si>
  <si>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</si>
  <si>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</si>
  <si>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</si>
  <si>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</si>
  <si>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</si>
  <si>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</si>
  <si>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</si>
  <si>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</si>
  <si>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</si>
  <si>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</si>
  <si>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</si>
  <si>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</si>
  <si>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</si>
  <si>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</si>
  <si>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</si>
  <si>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</si>
  <si>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</si>
  <si>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</si>
  <si>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</si>
  <si>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</si>
  <si>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</si>
  <si>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</si>
  <si>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</si>
  <si>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</si>
  <si>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</si>
  <si>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</si>
  <si>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</si>
  <si>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</si>
  <si>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</si>
  <si>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</si>
  <si>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</si>
  <si>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</si>
  <si>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</si>
  <si>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</si>
  <si>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</si>
  <si>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</si>
  <si>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</si>
  <si>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</si>
  <si>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</si>
  <si>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</si>
  <si>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</si>
  <si>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</si>
  <si>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</si>
  <si>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</si>
  <si>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</si>
  <si>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</si>
  <si>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</si>
  <si>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</si>
  <si>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</si>
  <si>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</si>
  <si>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</si>
  <si>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</si>
  <si>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</si>
  <si>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</si>
  <si>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</si>
  <si>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</si>
  <si>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</si>
  <si>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</si>
  <si>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</si>
  <si>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</si>
  <si>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</si>
  <si>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</si>
  <si>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</si>
  <si>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</si>
  <si>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</si>
  <si>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</si>
  <si>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</si>
  <si>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</si>
  <si>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</si>
  <si>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</si>
  <si>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</si>
  <si>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</si>
  <si>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</si>
  <si>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</si>
  <si>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</si>
  <si>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</si>
  <si>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</si>
  <si>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</si>
  <si>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</si>
  <si>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</si>
  <si>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</si>
  <si>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</si>
  <si>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</si>
  <si>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</si>
  <si>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</si>
  <si>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</si>
  <si>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</si>
  <si>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</si>
  <si>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</si>
  <si>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</si>
  <si>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</si>
  <si>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</si>
  <si>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</si>
  <si>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</si>
  <si>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</si>
  <si>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</si>
  <si>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</si>
  <si>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</si>
  <si>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</si>
  <si>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</si>
  <si>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</si>
  <si>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</si>
  <si>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</si>
  <si>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</si>
  <si>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</si>
  <si>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</si>
  <si>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</si>
  <si>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</si>
  <si>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</si>
  <si>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</si>
  <si>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</si>
  <si>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</si>
  <si>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</si>
  <si>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</si>
  <si>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</si>
  <si>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</si>
  <si>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</si>
  <si>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</si>
  <si>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</si>
  <si>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</si>
  <si>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</si>
  <si>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</si>
  <si>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</si>
  <si>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</si>
  <si>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</si>
  <si>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</si>
  <si>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</si>
  <si>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</si>
  <si>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</si>
  <si>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</si>
  <si>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</si>
  <si>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</si>
  <si>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</si>
  <si>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</si>
  <si>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</si>
  <si>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</si>
  <si>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</si>
  <si>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</si>
  <si>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</si>
  <si>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</si>
  <si>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</si>
  <si>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</si>
  <si>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</si>
  <si>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</si>
  <si>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</si>
  <si>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</si>
  <si>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</si>
  <si>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</si>
  <si>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</si>
  <si>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</si>
  <si>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</si>
  <si>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</si>
  <si>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</si>
  <si>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</si>
  <si>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</si>
  <si>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</si>
  <si>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</si>
  <si>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</si>
  <si>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</si>
  <si>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</si>
  <si>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</si>
  <si>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</si>
  <si>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</si>
  <si>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</si>
  <si>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</si>
  <si>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</si>
  <si>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</si>
  <si>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</si>
  <si>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</si>
  <si>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</si>
  <si>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</si>
  <si>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</si>
  <si>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</si>
  <si>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</si>
  <si>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</si>
  <si>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</si>
  <si>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</si>
  <si>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</si>
  <si>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</si>
  <si>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</si>
  <si>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</si>
  <si>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</si>
  <si>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</si>
  <si>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</si>
  <si>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</si>
  <si>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</si>
  <si>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</si>
  <si>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</si>
  <si>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</si>
  <si>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</si>
  <si>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</si>
  <si>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</si>
  <si>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</si>
  <si>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</si>
  <si>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</si>
  <si>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</si>
  <si>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</si>
  <si>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</si>
  <si>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</si>
  <si>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</si>
  <si>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</si>
  <si>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</si>
  <si>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</si>
  <si>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</si>
  <si>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</si>
  <si>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</si>
  <si>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</si>
  <si>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</si>
  <si>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</si>
  <si>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</si>
  <si>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</si>
  <si>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</si>
  <si>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</si>
  <si>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</si>
  <si>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</si>
  <si>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</si>
  <si>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</si>
  <si>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</si>
  <si>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</si>
  <si>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</si>
  <si>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</si>
  <si>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</si>
  <si>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</si>
  <si>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</si>
  <si>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</si>
  <si>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</si>
  <si>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</si>
  <si>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</si>
  <si>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</si>
  <si>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</si>
  <si>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</si>
  <si>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</si>
  <si>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</si>
  <si>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</si>
  <si>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</si>
  <si>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</si>
  <si>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</si>
  <si>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</si>
  <si>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</si>
  <si>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</si>
  <si>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</si>
  <si>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</si>
  <si>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</si>
  <si>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</si>
  <si>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</si>
  <si>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</si>
  <si>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</si>
  <si>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</si>
  <si>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</si>
  <si>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</si>
  <si>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</si>
  <si>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</si>
  <si>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</si>
  <si>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</si>
  <si>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</si>
  <si>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</si>
  <si>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</si>
  <si>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</si>
  <si>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</si>
  <si>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</si>
  <si>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</si>
  <si>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</si>
  <si>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</si>
  <si>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</si>
  <si>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</si>
  <si>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</si>
  <si>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</si>
  <si>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</si>
  <si>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</si>
  <si>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</si>
  <si>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</si>
  <si>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</si>
  <si>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</si>
  <si>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</si>
  <si>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</si>
  <si>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</si>
  <si>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</si>
  <si>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</si>
  <si>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</si>
  <si>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</si>
  <si>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</si>
  <si>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</si>
  <si>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</si>
  <si>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</si>
  <si>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</si>
  <si>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</si>
  <si>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</si>
  <si>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</si>
  <si>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</si>
  <si>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</si>
  <si>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</si>
  <si>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</si>
  <si>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</si>
  <si>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</si>
  <si>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</si>
  <si>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</si>
  <si>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</si>
  <si>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</si>
  <si>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</si>
  <si>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</si>
  <si>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</si>
  <si>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</si>
  <si>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</si>
  <si>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</si>
  <si>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</si>
  <si>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</si>
  <si>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</si>
  <si>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</si>
  <si>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</si>
  <si>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</si>
  <si>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</si>
  <si>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</si>
  <si>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</si>
  <si>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</si>
  <si>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</si>
  <si>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</si>
  <si>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</si>
  <si>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</si>
  <si>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</si>
  <si>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</si>
  <si>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</si>
  <si>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</si>
  <si>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</si>
  <si>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</si>
  <si>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</si>
  <si>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</si>
  <si>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</si>
  <si>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</si>
  <si>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</si>
  <si>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</si>
  <si>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</si>
  <si>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</si>
  <si>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</si>
  <si>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</si>
  <si>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</si>
  <si>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</si>
  <si>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</si>
  <si>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</si>
  <si>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</si>
  <si>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</si>
  <si>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</si>
  <si>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</si>
  <si>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</si>
  <si>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</si>
  <si>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</si>
  <si>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</si>
  <si>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</si>
  <si>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</si>
  <si>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</si>
  <si>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</si>
  <si>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</si>
  <si>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</si>
  <si>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</si>
  <si>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</si>
  <si>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</si>
  <si>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</si>
  <si>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</si>
  <si>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</si>
  <si>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</si>
  <si>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</si>
  <si>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</si>
  <si>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</si>
  <si>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</si>
  <si>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</si>
  <si>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</si>
  <si>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</si>
  <si>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</si>
  <si>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</si>
  <si>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</si>
  <si>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</si>
  <si>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</si>
  <si>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</si>
  <si>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</si>
  <si>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</si>
  <si>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</si>
  <si>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</si>
  <si>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</si>
  <si>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</si>
  <si>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</si>
  <si>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</si>
  <si>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</si>
  <si>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</si>
  <si>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</si>
  <si>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</si>
  <si>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</si>
  <si>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</si>
  <si>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</si>
  <si>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</si>
  <si>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</si>
  <si>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</si>
  <si>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</si>
  <si>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</si>
  <si>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</si>
  <si>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</si>
  <si>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</si>
  <si>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</si>
  <si>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</si>
  <si>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</si>
  <si>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</si>
  <si>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</si>
  <si>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</si>
  <si>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</si>
  <si>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</si>
  <si>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</si>
  <si>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</si>
  <si>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</si>
  <si>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</si>
  <si>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</si>
  <si>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</si>
  <si>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</si>
  <si>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</si>
  <si>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</si>
  <si>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</si>
  <si>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</si>
  <si>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</si>
  <si>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</si>
  <si>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</si>
  <si>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</si>
  <si>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</si>
  <si>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</si>
  <si>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</si>
  <si>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</si>
  <si>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</si>
  <si>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</si>
  <si>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</si>
  <si>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</si>
  <si>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</si>
  <si>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</si>
  <si>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</si>
  <si>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</si>
  <si>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</si>
  <si>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</si>
  <si>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</si>
  <si>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</si>
  <si>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</si>
  <si>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</si>
  <si>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</si>
  <si>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</si>
  <si>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</si>
  <si>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</si>
  <si>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</si>
  <si>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</si>
  <si>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</si>
  <si>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</si>
  <si>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</si>
  <si>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</si>
  <si>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</si>
  <si>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</si>
  <si>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</si>
  <si>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</si>
  <si>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</si>
  <si>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</si>
  <si>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</si>
  <si>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</si>
  <si>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</si>
  <si>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</si>
  <si>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</si>
  <si>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</si>
  <si>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</si>
  <si>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</si>
  <si>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</si>
  <si>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</si>
  <si>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</si>
  <si>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</si>
  <si>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</si>
  <si>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</si>
  <si>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</si>
  <si>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</si>
  <si>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</si>
  <si>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</si>
  <si>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</si>
  <si>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</si>
  <si>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</si>
  <si>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</si>
  <si>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</si>
  <si>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</si>
  <si>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</si>
  <si>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</si>
  <si>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</si>
  <si>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</si>
  <si>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</si>
  <si>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</si>
  <si>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</si>
  <si>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</si>
  <si>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</si>
  <si>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</si>
  <si>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</si>
  <si>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</si>
  <si>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</si>
  <si>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</si>
  <si>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</si>
  <si>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</si>
  <si>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</si>
  <si>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</si>
  <si>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</si>
  <si>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</si>
  <si>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</si>
  <si>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</si>
  <si>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</si>
  <si>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</si>
  <si>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</si>
  <si>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</si>
  <si>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</si>
  <si>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</si>
  <si>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</si>
  <si>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</si>
  <si>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</si>
  <si>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</si>
  <si>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</si>
  <si>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</si>
  <si>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</si>
  <si>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</si>
  <si>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</si>
  <si>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</si>
  <si>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</si>
  <si>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</si>
  <si>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</si>
  <si>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</si>
  <si>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</si>
  <si>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</si>
  <si>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</si>
  <si>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</si>
  <si>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</si>
  <si>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</si>
  <si>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</si>
  <si>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</si>
  <si>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</si>
  <si>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</si>
  <si>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</si>
  <si>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</si>
  <si>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</si>
  <si>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</si>
  <si>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</si>
  <si>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</si>
  <si>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</si>
  <si>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</si>
  <si>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</si>
  <si>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</si>
  <si>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</si>
  <si>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</si>
  <si>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</si>
  <si>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</si>
  <si>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</si>
  <si>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</si>
  <si>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</si>
  <si>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</si>
  <si>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</si>
  <si>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</si>
  <si>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</si>
  <si>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</si>
  <si>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</si>
  <si>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</si>
  <si>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</si>
  <si>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</si>
  <si>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</si>
  <si>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</si>
  <si>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</si>
  <si>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</si>
  <si>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</si>
  <si>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</si>
  <si>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</si>
  <si>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</si>
  <si>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</si>
  <si>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</si>
  <si>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</si>
  <si>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</si>
  <si>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</si>
  <si>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</si>
  <si>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</si>
  <si>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</si>
  <si>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</si>
  <si>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</si>
  <si>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</si>
  <si>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</si>
  <si>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</si>
  <si>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</si>
  <si>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</si>
  <si>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</si>
  <si>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</si>
  <si>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</si>
  <si>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</si>
  <si>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</si>
  <si>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</si>
  <si>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</si>
  <si>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</si>
  <si>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</si>
  <si>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</si>
  <si>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</si>
  <si>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</si>
  <si>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</si>
  <si>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</si>
  <si>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</si>
  <si>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</si>
  <si>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</si>
  <si>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</si>
  <si>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</si>
  <si>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</si>
  <si>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</si>
  <si>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</si>
  <si>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</si>
  <si>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</si>
  <si>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</si>
  <si>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</si>
  <si>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</si>
  <si>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</si>
  <si>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</si>
  <si>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</si>
  <si>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</si>
  <si>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</si>
  <si>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</si>
  <si>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</si>
  <si>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</si>
  <si>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</si>
  <si>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</si>
  <si>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</si>
  <si>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</si>
  <si>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</si>
  <si>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</si>
  <si>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</si>
  <si>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</si>
  <si>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</si>
  <si>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</si>
  <si>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</si>
  <si>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</si>
  <si>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</si>
  <si>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</si>
  <si>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</si>
  <si>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</si>
  <si>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</si>
  <si>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</si>
  <si>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</si>
  <si>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</si>
  <si>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</si>
  <si>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</si>
  <si>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</si>
  <si>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</si>
  <si>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</si>
  <si>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</si>
  <si>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</si>
  <si>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</si>
  <si>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</si>
  <si>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</si>
  <si>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</si>
  <si>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</si>
  <si>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</si>
  <si>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</si>
  <si>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</si>
  <si>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</si>
  <si>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</si>
  <si>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</si>
  <si>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</si>
  <si>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</si>
  <si>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</si>
  <si>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</si>
  <si>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</si>
  <si>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</si>
  <si>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</si>
  <si>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</si>
  <si>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</si>
  <si>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</si>
  <si>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</si>
  <si>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</si>
  <si>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</si>
  <si>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</si>
  <si>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</si>
  <si>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</si>
  <si>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</si>
  <si>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</si>
  <si>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</si>
  <si>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</si>
  <si>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</si>
  <si>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</si>
  <si>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</si>
  <si>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</si>
  <si>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</si>
  <si>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</si>
  <si>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</si>
  <si>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</si>
  <si>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</si>
  <si>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</si>
  <si>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</si>
  <si>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</si>
  <si>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</si>
  <si>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</si>
  <si>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</si>
  <si>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</si>
  <si>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</si>
  <si>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</si>
  <si>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</si>
  <si>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</si>
  <si>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</si>
  <si>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</si>
  <si>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</si>
  <si>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</si>
  <si>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</si>
  <si>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</si>
  <si>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</si>
  <si>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</si>
  <si>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</si>
  <si>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</si>
  <si>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</si>
  <si>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</si>
  <si>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</si>
  <si>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</si>
  <si>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</si>
  <si>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</si>
  <si>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</si>
  <si>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</si>
  <si>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</si>
  <si>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</si>
  <si>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</si>
  <si>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</si>
  <si>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</si>
  <si>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</si>
  <si>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</si>
  <si>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</si>
  <si>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</si>
  <si>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</si>
  <si>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</si>
  <si>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</si>
  <si>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</si>
  <si>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</si>
  <si>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</si>
  <si>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</si>
  <si>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</si>
  <si>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</si>
  <si>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</si>
  <si>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</si>
  <si>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</si>
  <si>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</si>
  <si>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</si>
  <si>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</si>
  <si>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</si>
  <si>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</si>
  <si>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</si>
  <si>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</si>
  <si>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</si>
  <si>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</si>
  <si>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</si>
  <si>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</si>
  <si>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</si>
  <si>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</si>
  <si>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</si>
  <si>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</si>
  <si>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</si>
  <si>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</si>
  <si>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</si>
  <si>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</si>
  <si>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</si>
  <si>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</si>
  <si>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</si>
  <si>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</si>
  <si>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</si>
  <si>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</si>
  <si>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</si>
  <si>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</si>
  <si>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</si>
  <si>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</si>
  <si>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</si>
  <si>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</si>
  <si>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</si>
  <si>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</si>
  <si>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</si>
  <si>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</si>
  <si>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</si>
  <si>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</si>
  <si>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</si>
  <si>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</si>
  <si>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</si>
  <si>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</si>
  <si>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</si>
  <si>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</si>
  <si>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</si>
  <si>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</si>
  <si>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</si>
  <si>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</si>
  <si>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</si>
  <si>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</si>
  <si>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</si>
  <si>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</si>
  <si>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</si>
  <si>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</si>
  <si>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</si>
  <si>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</si>
  <si>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</si>
  <si>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</si>
  <si>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</si>
  <si>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</si>
  <si>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</si>
  <si>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</si>
  <si>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</si>
  <si>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</si>
  <si>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</si>
  <si>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</si>
  <si>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</si>
  <si>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</si>
  <si>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</si>
  <si>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</si>
  <si>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</si>
  <si>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</si>
  <si>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</si>
  <si>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</si>
  <si>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</si>
  <si>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</si>
  <si>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</si>
  <si>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</si>
  <si>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</si>
  <si>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</si>
  <si>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</si>
  <si>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</si>
  <si>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</si>
  <si>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</si>
  <si>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</si>
  <si>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</si>
  <si>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</si>
  <si>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</si>
  <si>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</si>
  <si>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</si>
  <si>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</si>
  <si>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</si>
  <si>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</si>
  <si>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</si>
  <si>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</si>
  <si>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</si>
  <si>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</si>
  <si>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</si>
  <si>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</si>
  <si>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</si>
  <si>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</si>
  <si>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</si>
  <si>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</si>
  <si>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</si>
  <si>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</si>
  <si>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</si>
  <si>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</si>
  <si>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</si>
  <si>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</si>
  <si>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</si>
  <si>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</si>
  <si>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</si>
  <si>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</si>
  <si>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</si>
  <si>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</si>
  <si>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</si>
  <si>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</si>
  <si>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</si>
  <si>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</si>
  <si>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</si>
  <si>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</si>
  <si>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</si>
  <si>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</si>
  <si>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</si>
  <si>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</si>
  <si>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</si>
  <si>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</si>
  <si>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</si>
  <si>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</si>
  <si>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</si>
  <si>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</si>
  <si>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</si>
  <si>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</si>
  <si>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</si>
  <si>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</si>
  <si>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</si>
  <si>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</si>
  <si>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</si>
  <si>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</si>
  <si>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</si>
  <si>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</si>
  <si>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</si>
  <si>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</si>
  <si>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</si>
  <si>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</si>
  <si>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</si>
  <si>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</si>
  <si>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</si>
  <si>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</si>
  <si>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</si>
  <si>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</si>
  <si>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</si>
  <si>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</si>
  <si>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</si>
  <si>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</si>
  <si>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</si>
  <si>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</si>
  <si>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</si>
  <si>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</si>
  <si>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</si>
  <si>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</si>
  <si>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</si>
  <si>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</si>
  <si>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</si>
  <si>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</si>
  <si>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</si>
  <si>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</si>
  <si>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</si>
  <si>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</si>
  <si>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</si>
  <si>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</si>
  <si>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</si>
  <si>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</si>
  <si>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</si>
  <si>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</si>
  <si>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</si>
  <si>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</si>
  <si>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</si>
  <si>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</si>
  <si>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</si>
  <si>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</si>
  <si>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</si>
  <si>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</si>
  <si>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</si>
  <si>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</si>
  <si>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</si>
  <si>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</si>
  <si>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</si>
  <si>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</si>
  <si>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</si>
  <si>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</si>
  <si>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</si>
  <si>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</si>
  <si>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</si>
  <si>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</si>
  <si>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</si>
  <si>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</si>
  <si>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</si>
  <si>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</si>
  <si>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</si>
  <si>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</si>
  <si>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</si>
  <si>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</si>
  <si>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</si>
  <si>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</si>
  <si>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</si>
  <si>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</si>
  <si>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</si>
  <si>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</si>
  <si>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</si>
  <si>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</si>
  <si>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</si>
  <si>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</si>
  <si>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</si>
  <si>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</si>
  <si>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</si>
  <si>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</si>
  <si>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</si>
  <si>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</si>
  <si>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</si>
  <si>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</si>
  <si>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</si>
  <si>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</si>
  <si>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</si>
  <si>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</si>
  <si>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</si>
  <si>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</si>
  <si>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</si>
  <si>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</si>
  <si>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</si>
  <si>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</si>
  <si>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</si>
  <si>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</si>
  <si>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</si>
  <si>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</si>
  <si>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</si>
  <si>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</si>
  <si>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</si>
  <si>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</si>
  <si>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</si>
  <si>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</si>
  <si>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</si>
  <si>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</si>
  <si>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</si>
  <si>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</si>
  <si>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</si>
  <si>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</si>
  <si>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</si>
  <si>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</si>
  <si>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</si>
  <si>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</si>
  <si>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</si>
  <si>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</si>
  <si>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</si>
  <si>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</si>
  <si>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</si>
  <si>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</si>
  <si>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</si>
  <si>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</si>
  <si>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</si>
  <si>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</si>
  <si>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</si>
  <si>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</si>
  <si>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</si>
  <si>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</si>
  <si>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</si>
  <si>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</si>
  <si>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</si>
  <si>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</si>
  <si>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</si>
  <si>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</si>
  <si>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</si>
  <si>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</si>
  <si>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</si>
  <si>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</si>
  <si>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</si>
  <si>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</si>
  <si>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</si>
  <si>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</si>
  <si>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</si>
  <si>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</si>
  <si>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</si>
  <si>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</si>
  <si>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</si>
  <si>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</si>
  <si>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</si>
  <si>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</si>
  <si>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</si>
  <si>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</si>
  <si>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</si>
  <si>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</si>
  <si>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</si>
  <si>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</si>
  <si>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</si>
  <si>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</si>
  <si>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</si>
  <si>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</si>
  <si>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</si>
  <si>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</si>
  <si>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</si>
  <si>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</si>
  <si>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</si>
  <si>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</si>
  <si>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</si>
  <si>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</si>
  <si>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</si>
  <si>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</si>
  <si>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</si>
  <si>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</si>
  <si>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</si>
  <si>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</si>
  <si>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</si>
  <si>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</si>
  <si>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</si>
  <si>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</si>
  <si>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</si>
  <si>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</si>
  <si>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</si>
  <si>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</si>
  <si>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</si>
  <si>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</si>
  <si>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</si>
  <si>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</si>
  <si>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</si>
  <si>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</si>
  <si>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</si>
  <si>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</si>
  <si>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</si>
  <si>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</si>
  <si>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</si>
  <si>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</si>
  <si>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</si>
  <si>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</si>
  <si>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</si>
  <si>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</si>
  <si>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</si>
  <si>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</si>
  <si>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</si>
  <si>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</si>
  <si>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</si>
  <si>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</si>
  <si>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</si>
  <si>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</si>
  <si>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</si>
  <si>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</si>
  <si>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</si>
  <si>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</si>
  <si>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</si>
  <si>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</si>
  <si>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</si>
  <si>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</si>
  <si>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</si>
  <si>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</si>
  <si>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</si>
  <si>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</si>
  <si>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</si>
  <si>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</si>
  <si>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</si>
  <si>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</si>
  <si>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</si>
  <si>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</si>
  <si>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</si>
  <si>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</si>
  <si>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</si>
  <si>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</si>
  <si>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</si>
  <si>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</si>
  <si>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</si>
  <si>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</si>
  <si>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</si>
  <si>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</si>
  <si>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</si>
  <si>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</si>
  <si>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</si>
  <si>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</si>
  <si>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</si>
  <si>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</si>
  <si>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</si>
  <si>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</si>
  <si>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</si>
  <si>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</si>
  <si>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</si>
  <si>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</si>
  <si>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</si>
  <si>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</si>
  <si>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</si>
  <si>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</si>
  <si>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</si>
  <si>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</si>
  <si>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</si>
  <si>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</si>
  <si>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</si>
  <si>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</si>
  <si>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</si>
  <si>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</si>
  <si>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</si>
  <si>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</si>
  <si>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</si>
  <si>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</si>
  <si>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</si>
  <si>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</si>
  <si>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</si>
  <si>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</si>
  <si>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</si>
  <si>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</si>
  <si>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</si>
  <si>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</si>
  <si>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</si>
  <si>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</si>
  <si>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</si>
  <si>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</si>
  <si>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</si>
  <si>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</si>
  <si>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</si>
  <si>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</si>
  <si>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</si>
  <si>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</si>
  <si>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</si>
  <si>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</si>
  <si>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</si>
  <si>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</si>
  <si>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</si>
  <si>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</si>
  <si>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</si>
  <si>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</si>
  <si>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</si>
  <si>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</si>
  <si>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</si>
  <si>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</si>
  <si>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</si>
  <si>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</si>
  <si>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</si>
  <si>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</si>
  <si>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</si>
  <si>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</si>
  <si>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</si>
  <si>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</si>
  <si>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</si>
  <si>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</si>
  <si>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</si>
  <si>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</si>
  <si>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</si>
  <si>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</si>
  <si>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</si>
  <si>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</si>
  <si>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</si>
  <si>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</si>
  <si>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</si>
  <si>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</si>
  <si>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</si>
  <si>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</si>
  <si>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</si>
  <si>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</si>
  <si>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</si>
  <si>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</si>
  <si>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</si>
  <si>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</si>
  <si>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</si>
  <si>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</si>
  <si>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</si>
  <si>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</si>
  <si>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</si>
  <si>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</si>
  <si>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</si>
  <si>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</si>
  <si>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</si>
  <si>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</si>
  <si>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</si>
  <si>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</si>
  <si>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</si>
  <si>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</si>
  <si>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</si>
  <si>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</si>
  <si>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</si>
  <si>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</si>
  <si>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</si>
  <si>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</si>
  <si>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</si>
  <si>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</si>
  <si>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</si>
  <si>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</si>
  <si>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</si>
  <si>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</si>
  <si>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</si>
  <si>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</si>
  <si>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</si>
  <si>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</si>
  <si>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</si>
  <si>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</si>
  <si>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</si>
  <si>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</si>
  <si>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</si>
  <si>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</si>
  <si>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</si>
  <si>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</si>
  <si>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</si>
  <si>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</si>
  <si>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</si>
  <si>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</si>
  <si>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</si>
  <si>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</si>
  <si>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</si>
  <si>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</si>
  <si>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</si>
  <si>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</si>
  <si>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</si>
  <si>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</si>
  <si>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</si>
  <si>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</si>
  <si>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</si>
  <si>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</si>
  <si>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</si>
  <si>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</si>
  <si>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</si>
  <si>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</si>
  <si>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</si>
  <si>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</si>
  <si>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</si>
  <si>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</si>
  <si>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</si>
  <si>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</si>
  <si>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</si>
  <si>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</si>
  <si>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</si>
  <si>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</si>
  <si>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</si>
  <si>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</si>
  <si>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</si>
  <si>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</si>
  <si>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</si>
  <si>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</si>
  <si>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</si>
  <si>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</si>
  <si>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</si>
  <si>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</si>
  <si>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</si>
  <si>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</si>
  <si>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</si>
  <si>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</si>
  <si>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</si>
  <si>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</si>
  <si>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</si>
  <si>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</si>
  <si>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</si>
  <si>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</si>
  <si>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</si>
  <si>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</si>
  <si>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</si>
  <si>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</si>
  <si>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</si>
  <si>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</si>
  <si>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</si>
  <si>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</si>
  <si>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</si>
  <si>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</si>
  <si>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</si>
  <si>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</si>
  <si>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</si>
  <si>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</si>
  <si>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</si>
  <si>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</si>
  <si>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</si>
  <si>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</si>
  <si>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</si>
  <si>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</si>
  <si>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</si>
  <si>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</si>
  <si>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</si>
  <si>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</si>
  <si>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</si>
  <si>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</si>
  <si>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</si>
  <si>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</si>
  <si>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</si>
  <si>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</si>
  <si>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</si>
  <si>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</si>
  <si>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</si>
  <si>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</si>
  <si>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</si>
  <si>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</si>
  <si>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</si>
  <si>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</si>
  <si>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</si>
  <si>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</si>
  <si>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</si>
  <si>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</si>
  <si>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</si>
  <si>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</si>
  <si>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</si>
  <si>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</si>
  <si>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</si>
  <si>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</si>
  <si>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</si>
  <si>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</si>
  <si>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</si>
  <si>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</si>
  <si>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</si>
  <si>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</si>
  <si>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</si>
  <si>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</si>
  <si>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</si>
  <si>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</si>
  <si>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</si>
  <si>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</si>
  <si>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</si>
  <si>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</si>
  <si>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</si>
  <si>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</si>
  <si>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</si>
  <si>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</si>
  <si>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</si>
  <si>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</si>
  <si>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</si>
  <si>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</si>
  <si>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</si>
  <si>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</si>
  <si>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</si>
  <si>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</si>
  <si>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</si>
  <si>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</si>
  <si>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</si>
  <si>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</si>
  <si>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</si>
  <si>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</si>
  <si>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</si>
  <si>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</si>
  <si>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</si>
  <si>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</si>
  <si>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</si>
  <si>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</si>
  <si>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</si>
  <si>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</si>
  <si>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</si>
  <si>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</si>
  <si>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</si>
  <si>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</si>
  <si>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</si>
  <si>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</si>
  <si>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</si>
  <si>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</si>
  <si>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</si>
  <si>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</si>
  <si>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</si>
  <si>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</si>
  <si>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</si>
  <si>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</si>
  <si>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</si>
  <si>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</si>
  <si>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</si>
  <si>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</si>
  <si>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</si>
  <si>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</si>
  <si>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</si>
  <si>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</si>
  <si>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</si>
  <si>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</si>
  <si>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</si>
  <si>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</si>
  <si>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</si>
  <si>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</si>
  <si>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</si>
  <si>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</si>
  <si>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</si>
  <si>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</si>
  <si>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</si>
  <si>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</si>
  <si>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</si>
  <si>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</si>
  <si>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</si>
  <si>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</si>
  <si>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</si>
  <si>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</si>
  <si>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</si>
  <si>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</si>
  <si>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</si>
  <si>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</si>
  <si>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</si>
  <si>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</si>
  <si>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</si>
  <si>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</si>
  <si>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</si>
  <si>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</si>
  <si>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</si>
  <si>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</si>
  <si>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</si>
  <si>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</si>
  <si>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</si>
  <si>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</si>
  <si>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</si>
  <si>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</si>
  <si>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</si>
  <si>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</si>
  <si>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</si>
  <si>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</si>
  <si>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</si>
  <si>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</si>
  <si>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</si>
  <si>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</si>
  <si>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</si>
  <si>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</si>
  <si>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</si>
  <si>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</si>
  <si>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</si>
  <si>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</si>
  <si>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</si>
  <si>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</si>
  <si>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</si>
  <si>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</si>
  <si>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</si>
  <si>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</si>
  <si>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</si>
  <si>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</si>
  <si>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</si>
  <si>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</si>
  <si>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</si>
  <si>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</si>
  <si>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</si>
  <si>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</si>
  <si>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</si>
  <si>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</si>
  <si>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</si>
  <si>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</si>
  <si>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</si>
  <si>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</si>
  <si>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</si>
  <si>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</si>
  <si>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</si>
  <si>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</si>
  <si>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</si>
  <si>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</si>
  <si>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</si>
  <si>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</si>
  <si>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</si>
  <si>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</si>
  <si>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</si>
  <si>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</si>
  <si>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</si>
  <si>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</si>
  <si>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</si>
  <si>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</si>
  <si>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</si>
  <si>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</si>
  <si>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</si>
  <si>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</si>
  <si>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</si>
  <si>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</si>
  <si>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</si>
  <si>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</si>
  <si>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</si>
  <si>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</si>
  <si>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</si>
  <si>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</si>
  <si>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</si>
  <si>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</si>
  <si>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</si>
  <si>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</si>
  <si>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</si>
  <si>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</si>
  <si>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</si>
  <si>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</si>
  <si>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</si>
  <si>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</si>
  <si>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</si>
  <si>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</si>
  <si>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</si>
  <si>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</si>
  <si>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</si>
  <si>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</si>
  <si>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</si>
  <si>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</si>
  <si>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</si>
  <si>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</si>
  <si>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</si>
  <si>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</si>
  <si>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</si>
  <si>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</si>
  <si>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</si>
  <si>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</si>
  <si>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</si>
  <si>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</si>
  <si>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</si>
  <si>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</si>
  <si>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</si>
  <si>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</si>
  <si>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</si>
  <si>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</si>
  <si>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</si>
  <si>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</si>
  <si>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</si>
  <si>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</si>
  <si>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</si>
  <si>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</si>
  <si>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</si>
  <si>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</si>
  <si>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</si>
  <si>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</si>
  <si>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</si>
  <si>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</si>
  <si>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</si>
  <si>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</si>
  <si>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</si>
  <si>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</si>
  <si>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</si>
  <si>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</si>
  <si>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</si>
  <si>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</si>
  <si>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</si>
  <si>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</si>
  <si>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</si>
  <si>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</si>
  <si>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</si>
  <si>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</si>
  <si>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</si>
  <si>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</si>
  <si>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</si>
  <si>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</si>
  <si>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</si>
  <si>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</si>
  <si>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</si>
  <si>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</si>
  <si>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</si>
  <si>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</si>
  <si>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</si>
  <si>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</si>
  <si>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</si>
  <si>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</si>
  <si>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</si>
  <si>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</si>
  <si>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</si>
  <si>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</si>
  <si>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</si>
  <si>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</si>
  <si>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</si>
  <si>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</si>
  <si>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</si>
  <si>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</si>
  <si>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</si>
  <si>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</si>
  <si>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</si>
  <si>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</si>
  <si>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</si>
  <si>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</si>
  <si>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</si>
  <si>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</si>
  <si>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</si>
  <si>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</si>
  <si>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</si>
  <si>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</si>
  <si>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</si>
  <si>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</si>
  <si>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</si>
  <si>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</si>
  <si>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</si>
  <si>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</si>
  <si>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</si>
  <si>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</si>
  <si>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</si>
  <si>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</si>
  <si>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</si>
  <si>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</si>
  <si>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</si>
  <si>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</si>
  <si>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</si>
  <si>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</si>
  <si>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</si>
  <si>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</si>
  <si>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</si>
  <si>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</si>
  <si>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</si>
  <si>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</si>
  <si>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</si>
  <si>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</si>
  <si>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</si>
  <si>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</si>
  <si>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</si>
  <si>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</si>
  <si>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</si>
  <si>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</si>
  <si>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</si>
  <si>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</si>
  <si>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</si>
  <si>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</si>
  <si>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</si>
  <si>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</si>
  <si>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</si>
  <si>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</si>
  <si>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</si>
  <si>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</si>
  <si>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</si>
  <si>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</si>
  <si>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</si>
  <si>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</si>
  <si>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</si>
  <si>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</si>
  <si>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</si>
  <si>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</si>
  <si>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</si>
  <si>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</si>
  <si>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</si>
  <si>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</si>
  <si>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</si>
  <si>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</si>
  <si>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</si>
  <si>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</si>
  <si>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</si>
  <si>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</si>
  <si>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</si>
  <si>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</si>
  <si>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</si>
  <si>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</si>
  <si>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</si>
  <si>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</si>
  <si>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</si>
  <si>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</si>
  <si>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</si>
  <si>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</si>
  <si>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</si>
  <si>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</si>
  <si>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</si>
  <si>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</si>
  <si>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</si>
  <si>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</si>
  <si>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</si>
  <si>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</si>
  <si>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</si>
  <si>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</si>
  <si>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</si>
  <si>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</si>
  <si>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</si>
  <si>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</si>
  <si>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</si>
  <si>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</si>
  <si>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</si>
  <si>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</si>
  <si>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</si>
  <si>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</si>
  <si>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</si>
  <si>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</si>
  <si>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</si>
  <si>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</si>
  <si>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</si>
  <si>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</si>
  <si>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</si>
  <si>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</si>
  <si>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</si>
  <si>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</si>
  <si>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</si>
  <si>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</si>
  <si>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</si>
  <si>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</si>
  <si>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</si>
  <si>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</si>
  <si>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</si>
  <si>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</si>
  <si>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</si>
  <si>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</si>
  <si>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</si>
  <si>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</si>
  <si>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</si>
  <si>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</si>
  <si>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</si>
  <si>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</si>
  <si>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</si>
  <si>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</si>
  <si>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</si>
  <si>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</si>
  <si>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</si>
  <si>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</si>
  <si>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</si>
  <si>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</si>
  <si>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</si>
  <si>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</si>
  <si>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</si>
  <si>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</si>
  <si>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</si>
  <si>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</si>
  <si>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</si>
  <si>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</si>
  <si>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</si>
  <si>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</si>
  <si>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</si>
  <si>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</si>
  <si>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</si>
  <si>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</si>
  <si>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</si>
  <si>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</si>
  <si>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</si>
  <si>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</si>
  <si>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</si>
  <si>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</si>
  <si>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</si>
  <si>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</si>
  <si>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</si>
  <si>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</si>
  <si>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</si>
  <si>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</si>
  <si>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</si>
  <si>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</si>
  <si>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</si>
  <si>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</si>
  <si>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</si>
  <si>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</si>
  <si>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</si>
  <si>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</si>
  <si>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</si>
  <si>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</si>
  <si>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</si>
  <si>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</si>
  <si>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</si>
  <si>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</si>
  <si>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</si>
  <si>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</si>
  <si>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</si>
  <si>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</si>
  <si>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</si>
  <si>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</si>
  <si>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</si>
  <si>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</si>
  <si>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</si>
  <si>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</si>
  <si>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</si>
  <si>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</si>
  <si>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</si>
  <si>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</si>
  <si>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</si>
  <si>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</si>
  <si>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</si>
  <si>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</si>
  <si>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</si>
  <si>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</si>
  <si>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</si>
  <si>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</si>
  <si>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</si>
  <si>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</si>
  <si>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</si>
  <si>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</si>
  <si>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</si>
  <si>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</si>
  <si>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</si>
  <si>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</si>
  <si>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</si>
  <si>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</si>
  <si>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</si>
  <si>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</si>
  <si>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</si>
  <si>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</si>
  <si>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</si>
  <si>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</si>
  <si>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</si>
  <si>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</si>
  <si>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</si>
  <si>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</si>
  <si>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</si>
  <si>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</si>
  <si>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</si>
  <si>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</si>
  <si>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</si>
  <si>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</si>
  <si>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</si>
  <si>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</si>
  <si>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</si>
  <si>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</si>
  <si>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</si>
  <si>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</si>
  <si>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</si>
  <si>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</si>
  <si>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</si>
  <si>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</si>
  <si>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</si>
  <si>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</si>
  <si>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</si>
  <si>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</si>
  <si>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</si>
  <si>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</si>
  <si>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</si>
  <si>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</si>
  <si>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</si>
  <si>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</si>
  <si>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</si>
  <si>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</si>
  <si>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</si>
  <si>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</si>
  <si>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</si>
  <si>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</si>
  <si>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</si>
  <si>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</si>
  <si>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</si>
  <si>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</si>
  <si>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</si>
  <si>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</si>
  <si>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</si>
  <si>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</si>
  <si>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</si>
  <si>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</si>
  <si>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</si>
  <si>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</si>
  <si>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</si>
  <si>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</si>
  <si>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</si>
  <si>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</si>
  <si>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</si>
  <si>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</si>
  <si>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</si>
  <si>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</si>
  <si>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</si>
  <si>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</si>
  <si>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</si>
  <si>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</si>
  <si>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</si>
  <si>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</si>
  <si>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</si>
  <si>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</si>
  <si>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</si>
  <si>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</si>
  <si>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</si>
  <si>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</si>
  <si>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</si>
  <si>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</si>
  <si>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</si>
  <si>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</si>
  <si>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</si>
  <si>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</si>
  <si>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</si>
  <si>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</si>
  <si>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</si>
  <si>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</si>
  <si>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</si>
  <si>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</si>
  <si>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</si>
  <si>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</si>
  <si>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</si>
  <si>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</si>
  <si>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</si>
  <si>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</si>
  <si>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</si>
  <si>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</si>
  <si>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</si>
  <si>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</si>
  <si>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</si>
  <si>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</si>
  <si>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</si>
  <si>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</si>
  <si>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</si>
  <si>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</si>
  <si>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</si>
  <si>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</si>
  <si>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</si>
  <si>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</si>
  <si>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</si>
  <si>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</si>
  <si>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</si>
  <si>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</si>
  <si>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</si>
  <si>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</si>
  <si>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</si>
  <si>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</si>
  <si>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</si>
  <si>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</si>
  <si>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</si>
  <si>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</si>
  <si>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</si>
  <si>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</si>
  <si>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</si>
  <si>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</si>
  <si>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</si>
  <si>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</si>
  <si>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</si>
  <si>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</si>
  <si>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</si>
  <si>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</si>
  <si>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</si>
  <si>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</si>
  <si>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</si>
  <si>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</si>
  <si>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</si>
  <si>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</si>
  <si>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</si>
  <si>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</si>
  <si>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</si>
  <si>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</si>
  <si>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</si>
  <si>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</si>
  <si>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</si>
  <si>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</si>
  <si>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</si>
  <si>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</si>
  <si>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</si>
  <si>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</si>
  <si>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</si>
  <si>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</si>
  <si>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</si>
  <si>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</si>
  <si>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</si>
  <si>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</si>
  <si>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</si>
  <si>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</si>
  <si>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</si>
  <si>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</si>
  <si>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</si>
  <si>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</si>
  <si>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</si>
  <si>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</si>
  <si>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</si>
  <si>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</si>
  <si>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</si>
  <si>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</si>
  <si>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</si>
  <si>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</si>
  <si>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</si>
  <si>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</si>
  <si>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</si>
  <si>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</si>
  <si>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</si>
  <si>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</si>
  <si>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</si>
  <si>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</si>
  <si>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</si>
  <si>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</si>
  <si>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</si>
  <si>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</si>
  <si>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</si>
  <si>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</si>
  <si>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</si>
  <si>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</si>
  <si>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</si>
  <si>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</si>
  <si>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</si>
  <si>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</si>
  <si>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</si>
  <si>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</si>
  <si>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</si>
  <si>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</si>
  <si>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</si>
  <si>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</si>
  <si>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</si>
  <si>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</si>
  <si>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</si>
  <si>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</si>
  <si>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</si>
  <si>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</si>
  <si>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</si>
  <si>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</si>
  <si>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</si>
  <si>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</si>
  <si>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</si>
  <si>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</si>
  <si>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</si>
  <si>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</si>
  <si>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</si>
  <si>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</si>
  <si>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</si>
  <si>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</si>
  <si>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</si>
  <si>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</si>
  <si>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</si>
  <si>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</si>
  <si>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</si>
  <si>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</si>
  <si>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</si>
  <si>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</si>
  <si>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</si>
  <si>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</si>
  <si>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</si>
  <si>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</si>
  <si>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</si>
  <si>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</si>
  <si>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</si>
  <si>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</si>
  <si>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</si>
  <si>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</si>
  <si>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</si>
  <si>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</si>
  <si>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</si>
  <si>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</si>
  <si>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</si>
  <si>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</si>
  <si>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</si>
  <si>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</si>
  <si>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</si>
  <si>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</si>
  <si>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</si>
  <si>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</si>
  <si>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</si>
  <si>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</si>
  <si>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</si>
  <si>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</si>
  <si>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</si>
  <si>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</si>
  <si>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</si>
  <si>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</si>
  <si>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</si>
  <si>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</si>
  <si>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</si>
  <si>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</si>
  <si>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</si>
  <si>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</si>
  <si>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</si>
  <si>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</si>
  <si>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</si>
  <si>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</si>
  <si>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</si>
  <si>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</si>
  <si>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</si>
  <si>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</si>
  <si>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</si>
  <si>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</si>
  <si>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</si>
  <si>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</si>
  <si>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</si>
  <si>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</si>
  <si>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</si>
  <si>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</si>
  <si>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</si>
  <si>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</si>
  <si>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</si>
  <si>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</si>
  <si>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</si>
  <si>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</si>
  <si>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</si>
  <si>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</si>
  <si>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</si>
  <si>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</si>
  <si>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</si>
  <si>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</si>
  <si>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</si>
  <si>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</si>
  <si>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</si>
  <si>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</si>
  <si>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</si>
  <si>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</si>
  <si>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</si>
  <si>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</si>
  <si>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</si>
  <si>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</si>
  <si>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</si>
  <si>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</si>
  <si>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</si>
  <si>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</si>
  <si>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</si>
  <si>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</si>
  <si>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</si>
  <si>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</si>
  <si>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</si>
  <si>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</si>
  <si>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</si>
  <si>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</si>
  <si>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</si>
  <si>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</si>
  <si>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</si>
  <si>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</si>
  <si>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</si>
  <si>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</si>
  <si>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</si>
  <si>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</si>
  <si>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</si>
  <si>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</si>
  <si>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</si>
  <si>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</si>
  <si>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</si>
  <si>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</si>
  <si>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</si>
  <si>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</si>
  <si>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</si>
  <si>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</si>
  <si>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</si>
  <si>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</si>
  <si>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</si>
  <si>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</si>
  <si>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</si>
  <si>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</si>
  <si>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</si>
  <si>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</si>
  <si>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</si>
  <si>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</si>
  <si>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</si>
  <si>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</si>
  <si>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</si>
  <si>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</si>
  <si>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</si>
  <si>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</si>
  <si>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</si>
  <si>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</si>
  <si>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</si>
  <si>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</si>
  <si>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</si>
  <si>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</si>
  <si>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</si>
  <si>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</si>
  <si>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</si>
  <si>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</si>
  <si>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</si>
  <si>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</si>
  <si>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</si>
  <si>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</si>
  <si>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</si>
  <si>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</si>
  <si>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</si>
  <si>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</si>
  <si>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</si>
  <si>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</si>
  <si>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</si>
  <si>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</si>
  <si>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</si>
  <si>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</si>
  <si>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</si>
  <si>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</si>
  <si>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</si>
  <si>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</si>
  <si>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</si>
  <si>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</si>
  <si>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</si>
  <si>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</si>
  <si>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</si>
  <si>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</si>
  <si>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</si>
  <si>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</si>
  <si>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</si>
  <si>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</si>
  <si>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</si>
  <si>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</si>
  <si>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</si>
  <si>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</si>
  <si>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</si>
  <si>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</si>
  <si>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</si>
  <si>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</si>
  <si>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</si>
  <si>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</si>
  <si>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</si>
  <si>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</si>
  <si>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</si>
  <si>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</si>
  <si>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</si>
  <si>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</si>
  <si>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</si>
  <si>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</si>
  <si>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</si>
  <si>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</si>
  <si>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</si>
  <si>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</si>
  <si>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</si>
  <si>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</si>
  <si>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</si>
  <si>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</si>
  <si>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</si>
  <si>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</si>
  <si>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</si>
  <si>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</si>
  <si>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</si>
  <si>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</si>
  <si>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</si>
  <si>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</si>
  <si>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</si>
  <si>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</si>
  <si>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</si>
  <si>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</si>
  <si>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</si>
  <si>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</si>
  <si>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</si>
  <si>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</si>
  <si>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</si>
  <si>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</si>
  <si>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</si>
  <si>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</si>
  <si>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</si>
  <si>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</si>
  <si>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</si>
  <si>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</si>
  <si>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</si>
  <si>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</si>
  <si>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</si>
  <si>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</si>
  <si>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</si>
  <si>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</si>
  <si>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</si>
  <si>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</si>
  <si>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</si>
  <si>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</si>
  <si>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</si>
  <si>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</si>
  <si>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</si>
  <si>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</si>
  <si>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</si>
  <si>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</si>
  <si>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</si>
  <si>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</si>
  <si>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</si>
  <si>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</si>
  <si>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</si>
  <si>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</si>
  <si>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</si>
  <si>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</si>
  <si>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</si>
  <si>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</si>
  <si>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</si>
  <si>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</si>
  <si>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</si>
  <si>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</si>
  <si>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</si>
  <si>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</si>
  <si>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</si>
  <si>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</si>
  <si>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</si>
  <si>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</si>
  <si>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</si>
  <si>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</si>
  <si>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</si>
  <si>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</si>
  <si>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</si>
  <si>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</si>
  <si>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</si>
  <si>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</si>
  <si>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</si>
  <si>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</si>
  <si>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</si>
  <si>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</si>
  <si>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</si>
  <si>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</si>
  <si>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</si>
  <si>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</si>
  <si>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</si>
  <si>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</si>
  <si>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</si>
  <si>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</si>
  <si>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</si>
  <si>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</si>
  <si>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</si>
  <si>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</si>
  <si>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</si>
  <si>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</si>
  <si>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</si>
  <si>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</si>
  <si>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</si>
  <si>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</si>
  <si>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</si>
  <si>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</si>
  <si>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</si>
  <si>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</si>
  <si>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</si>
  <si>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</si>
  <si>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</si>
  <si>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</si>
  <si>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</si>
  <si>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</si>
  <si>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</si>
  <si>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</si>
  <si>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</si>
  <si>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</si>
  <si>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</si>
  <si>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</si>
  <si>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</si>
  <si>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</si>
  <si>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</si>
  <si>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</si>
  <si>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</si>
  <si>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</si>
  <si>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</si>
  <si>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</si>
  <si>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</si>
  <si>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</si>
  <si>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</si>
  <si>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</si>
  <si>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</si>
  <si>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</si>
  <si>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</si>
  <si>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</si>
  <si>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</si>
  <si>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</si>
  <si>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</si>
  <si>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</si>
  <si>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</si>
  <si>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</si>
  <si>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</si>
  <si>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</si>
  <si>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</si>
  <si>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</si>
  <si>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</si>
  <si>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</si>
  <si>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</si>
  <si>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</si>
  <si>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</si>
  <si>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</si>
  <si>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</si>
  <si>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</si>
  <si>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</si>
  <si>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</si>
  <si>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</si>
  <si>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</si>
  <si>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</si>
  <si>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</si>
  <si>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</si>
  <si>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</si>
  <si>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</si>
  <si>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</si>
  <si>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</si>
  <si>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</si>
  <si>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</si>
  <si>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</si>
  <si>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</si>
  <si>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</si>
  <si>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</si>
  <si>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</si>
  <si>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</si>
  <si>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</si>
  <si>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</si>
  <si>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</si>
  <si>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</si>
  <si>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</si>
  <si>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</si>
  <si>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</si>
  <si>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</si>
  <si>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</si>
  <si>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</si>
  <si>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</si>
  <si>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</si>
  <si>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</si>
  <si>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</si>
  <si>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</si>
  <si>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</si>
  <si>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</si>
  <si>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</si>
  <si>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</si>
  <si>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</si>
  <si>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</si>
  <si>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</si>
  <si>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</si>
  <si>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</si>
  <si>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</si>
  <si>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</si>
  <si>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</si>
  <si>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</si>
  <si>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</si>
  <si>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</si>
  <si>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</si>
  <si>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</si>
  <si>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</si>
  <si>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</si>
  <si>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</si>
  <si>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</si>
  <si>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</si>
  <si>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</si>
  <si>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</si>
  <si>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</si>
  <si>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</si>
  <si>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</si>
  <si>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</si>
  <si>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</si>
  <si>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</si>
  <si>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</si>
  <si>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</si>
  <si>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</si>
  <si>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</si>
  <si>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</si>
  <si>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</si>
  <si>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</si>
  <si>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</si>
  <si>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</si>
  <si>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</si>
  <si>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</si>
  <si>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</si>
  <si>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</si>
  <si>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</si>
  <si>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</si>
  <si>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</si>
  <si>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</si>
  <si>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</si>
  <si>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</si>
  <si>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</si>
  <si>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</si>
  <si>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</si>
  <si>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</si>
  <si>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</si>
  <si>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</si>
  <si>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</si>
  <si>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</si>
  <si>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</si>
  <si>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</si>
  <si>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</si>
  <si>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</si>
  <si>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</si>
  <si>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</si>
  <si>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</si>
  <si>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</si>
  <si>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</si>
  <si>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</si>
  <si>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</si>
  <si>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</si>
  <si>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</si>
  <si>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</si>
  <si>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</si>
  <si>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</si>
  <si>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</si>
  <si>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</si>
  <si>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</si>
  <si>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</si>
  <si>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</si>
  <si>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</si>
  <si>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</si>
  <si>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</si>
  <si>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</si>
  <si>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</si>
  <si>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</si>
  <si>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</si>
  <si>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</si>
  <si>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</si>
  <si>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</si>
  <si>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</si>
  <si>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</si>
  <si>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</si>
  <si>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</si>
  <si>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</si>
  <si>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</si>
  <si>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</si>
  <si>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</si>
  <si>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</si>
  <si>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</si>
  <si>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</si>
  <si>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</si>
  <si>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</si>
  <si>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</si>
  <si>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</si>
  <si>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</si>
  <si>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</si>
  <si>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</si>
  <si>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</si>
  <si>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</si>
  <si>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</si>
  <si>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</si>
  <si>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</si>
  <si>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</si>
  <si>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</si>
  <si>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</si>
  <si>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</si>
  <si>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</si>
  <si>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</si>
  <si>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</si>
  <si>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</si>
  <si>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</si>
  <si>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</si>
  <si>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</si>
  <si>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</si>
  <si>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</si>
  <si>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</si>
  <si>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</si>
  <si>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</si>
  <si>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</si>
  <si>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</si>
  <si>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</si>
  <si>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</si>
  <si>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</si>
  <si>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</si>
  <si>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</si>
  <si>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</si>
  <si>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</si>
  <si>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</si>
  <si>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</si>
  <si>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</si>
  <si>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</si>
  <si>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</si>
  <si>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</si>
  <si>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</si>
  <si>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</si>
  <si>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</si>
  <si>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</si>
  <si>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</si>
  <si>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</si>
  <si>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</si>
  <si>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</si>
  <si>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</si>
  <si>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</si>
  <si>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</si>
  <si>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</si>
  <si>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</si>
  <si>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</si>
  <si>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</si>
  <si>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</si>
  <si>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</si>
  <si>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</si>
  <si>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</si>
  <si>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</si>
  <si>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</si>
  <si>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</si>
  <si>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</si>
  <si>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</si>
  <si>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</si>
  <si>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</si>
  <si>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</si>
  <si>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</si>
  <si>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</si>
  <si>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</si>
  <si>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</si>
  <si>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</si>
  <si>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</si>
  <si>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</si>
  <si>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</si>
  <si>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</si>
  <si>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</si>
  <si>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</si>
  <si>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</si>
  <si>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</si>
  <si>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</si>
  <si>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</si>
  <si>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</si>
  <si>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</si>
  <si>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</si>
  <si>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</si>
  <si>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</si>
  <si>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</si>
  <si>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</si>
  <si>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</si>
  <si>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</si>
  <si>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</si>
  <si>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</si>
  <si>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</si>
  <si>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</si>
  <si>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</si>
  <si>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</si>
  <si>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</si>
  <si>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</si>
  <si>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</si>
  <si>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</si>
  <si>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</si>
  <si>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</si>
  <si>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</si>
  <si>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</si>
  <si>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</si>
  <si>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</si>
  <si>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</si>
  <si>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</si>
  <si>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</si>
  <si>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</si>
  <si>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</si>
  <si>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</si>
  <si>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</si>
  <si>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</si>
  <si>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</si>
  <si>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</si>
  <si>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</si>
  <si>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</si>
  <si>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</si>
  <si>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</si>
  <si>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</si>
  <si>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</si>
  <si>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</si>
  <si>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</si>
  <si>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</si>
  <si>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</si>
  <si>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</si>
  <si>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</si>
  <si>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</si>
  <si>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</si>
  <si>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</si>
  <si>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</si>
  <si>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</si>
  <si>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</si>
  <si>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</si>
  <si>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</si>
  <si>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</si>
  <si>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</si>
  <si>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</si>
  <si>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</si>
  <si>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</si>
  <si>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</si>
  <si>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</si>
  <si>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</si>
  <si>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</si>
  <si>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</si>
  <si>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</si>
  <si>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</si>
  <si>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</si>
  <si>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</si>
  <si>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</si>
  <si>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</si>
  <si>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</si>
  <si>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</si>
  <si>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</si>
  <si>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</si>
  <si>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</si>
  <si>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</si>
  <si>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</si>
  <si>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</si>
  <si>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</si>
  <si>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</si>
  <si>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</si>
  <si>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</si>
  <si>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</si>
  <si>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</si>
  <si>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</si>
  <si>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</si>
  <si>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</si>
  <si>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</si>
  <si>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</si>
  <si>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</si>
  <si>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</si>
  <si>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</si>
  <si>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</si>
  <si>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</si>
  <si>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</si>
  <si>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</si>
  <si>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</si>
  <si>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</si>
  <si>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</si>
  <si>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</si>
  <si>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</si>
  <si>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</si>
  <si>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</si>
  <si>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</si>
  <si>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</si>
  <si>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</si>
  <si>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</si>
  <si>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</si>
  <si>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</si>
  <si>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</si>
  <si>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</si>
  <si>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</si>
  <si>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</si>
  <si>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</si>
  <si>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</si>
  <si>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</si>
  <si>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</si>
  <si>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</si>
  <si>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</si>
  <si>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</si>
  <si>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</si>
  <si>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</si>
  <si>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</si>
  <si>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</si>
  <si>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</si>
  <si>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</si>
  <si>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</si>
  <si>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</si>
  <si>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</si>
  <si>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</si>
  <si>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</si>
  <si>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</si>
  <si>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</si>
  <si>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</si>
  <si>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</si>
  <si>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</si>
  <si>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</si>
  <si>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</si>
  <si>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</si>
  <si>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</si>
  <si>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</si>
  <si>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</si>
  <si>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</si>
  <si>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</si>
  <si>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</si>
  <si>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</si>
  <si>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</si>
  <si>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</si>
  <si>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</si>
  <si>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</si>
  <si>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</si>
  <si>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</si>
  <si>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</si>
  <si>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</si>
  <si>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</si>
  <si>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</si>
  <si>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</si>
  <si>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</si>
  <si>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</si>
  <si>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</si>
  <si>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</si>
  <si>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</si>
  <si>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</si>
  <si>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</si>
  <si>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</si>
  <si>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</si>
  <si>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</si>
  <si>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</si>
  <si>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</si>
  <si>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</si>
  <si>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</si>
  <si>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</si>
  <si>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</si>
  <si>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</si>
  <si>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</si>
  <si>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</si>
  <si>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</si>
  <si>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</si>
  <si>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</si>
  <si>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</si>
  <si>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</si>
  <si>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</si>
  <si>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</si>
  <si>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</si>
  <si>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</si>
  <si>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</si>
  <si>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</si>
  <si>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</si>
  <si>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</si>
  <si>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</si>
  <si>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</si>
  <si>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</si>
  <si>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</si>
  <si>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</si>
  <si>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</si>
  <si>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</si>
  <si>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</si>
  <si>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</si>
  <si>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</si>
  <si>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</si>
  <si>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</si>
  <si>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</si>
  <si>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</si>
  <si>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</si>
  <si>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</si>
  <si>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</si>
  <si>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</si>
  <si>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</si>
  <si>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</si>
  <si>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</si>
  <si>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</si>
  <si>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</si>
  <si>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</si>
  <si>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</si>
  <si>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</si>
  <si>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</si>
  <si>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</si>
  <si>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</si>
  <si>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</si>
  <si>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</si>
  <si>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</si>
  <si>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</si>
  <si>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</si>
  <si>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</si>
  <si>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</si>
  <si>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</si>
  <si>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</si>
  <si>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</si>
  <si>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</si>
  <si>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</si>
  <si>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</si>
  <si>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</si>
  <si>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</si>
  <si>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</si>
  <si>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</si>
  <si>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</si>
  <si>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</si>
  <si>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</si>
  <si>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</si>
  <si>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</si>
  <si>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</si>
  <si>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</si>
  <si>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</si>
  <si>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</si>
  <si>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</si>
  <si>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</si>
  <si>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</si>
  <si>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</si>
  <si>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</si>
  <si>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</si>
  <si>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</si>
  <si>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</si>
  <si>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</si>
  <si>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</si>
  <si>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</si>
  <si>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</si>
  <si>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</si>
  <si>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</si>
  <si>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</si>
  <si>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</si>
  <si>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</si>
  <si>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</si>
  <si>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</si>
  <si>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</si>
  <si>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</si>
  <si>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</si>
  <si>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</si>
  <si>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</si>
  <si>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</si>
  <si>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</si>
  <si>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</si>
  <si>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</si>
  <si>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</si>
  <si>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</si>
  <si>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</si>
  <si>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</si>
  <si>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</si>
  <si>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</si>
  <si>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</si>
  <si>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</si>
  <si>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</si>
  <si>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</si>
  <si>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</si>
  <si>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</si>
  <si>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</si>
  <si>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</si>
  <si>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</si>
  <si>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</si>
  <si>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</si>
  <si>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</si>
  <si>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</si>
  <si>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</si>
  <si>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</si>
  <si>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</si>
  <si>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</si>
  <si>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</si>
  <si>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</si>
  <si>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</si>
  <si>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</si>
  <si>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</si>
  <si>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</si>
  <si>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</si>
  <si>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</si>
  <si>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</si>
  <si>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</si>
  <si>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</si>
  <si>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</si>
  <si>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</si>
  <si>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</si>
  <si>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</si>
  <si>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</si>
  <si>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</si>
  <si>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</si>
  <si>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</si>
  <si>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</si>
  <si>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</si>
  <si>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</si>
  <si>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</si>
  <si>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</si>
  <si>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</si>
  <si>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</si>
  <si>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</si>
  <si>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</si>
  <si>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</si>
  <si>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</si>
  <si>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</si>
  <si>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</si>
  <si>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</si>
  <si>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</si>
  <si>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</si>
  <si>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</si>
  <si>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</si>
  <si>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</si>
  <si>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</si>
  <si>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</si>
  <si>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</si>
  <si>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</si>
  <si>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</si>
  <si>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</si>
  <si>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</si>
  <si>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</si>
  <si>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</si>
  <si>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</si>
  <si>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</si>
  <si>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</si>
  <si>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</si>
  <si>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</si>
  <si>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</si>
  <si>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</si>
  <si>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</si>
  <si>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</si>
  <si>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</si>
  <si>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</si>
  <si>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</si>
  <si>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</si>
  <si>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</si>
  <si>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</si>
  <si>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</si>
  <si>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</si>
  <si>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</si>
  <si>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</si>
  <si>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</si>
  <si>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</si>
  <si>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</si>
  <si>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</si>
  <si>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</si>
  <si>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</si>
  <si>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</si>
  <si>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</si>
  <si>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</si>
  <si>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</si>
  <si>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</si>
  <si>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</si>
  <si>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</si>
  <si>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</si>
  <si>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</si>
  <si>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</si>
  <si>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</si>
  <si>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</si>
  <si>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</si>
  <si>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</si>
  <si>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</si>
  <si>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</si>
  <si>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</si>
  <si>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</si>
  <si>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</si>
  <si>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</si>
  <si>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</si>
  <si>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</si>
  <si>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</si>
  <si>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</si>
  <si>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</si>
  <si>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</si>
  <si>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</si>
  <si>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</si>
  <si>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</si>
  <si>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</si>
  <si>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</si>
  <si>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</si>
  <si>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</si>
  <si>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</si>
  <si>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</si>
  <si>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</si>
  <si>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</si>
  <si>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</si>
  <si>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</si>
  <si>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</si>
  <si>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</si>
  <si>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</si>
  <si>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</si>
  <si>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</si>
  <si>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</si>
  <si>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</si>
  <si>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</si>
  <si>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</si>
  <si>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</si>
  <si>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</si>
  <si>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</si>
  <si>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</si>
  <si>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</si>
  <si>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</si>
  <si>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</si>
  <si>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</si>
  <si>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</si>
  <si>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</si>
  <si>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</si>
  <si>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</si>
  <si>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</si>
  <si>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</si>
  <si>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</si>
  <si>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</si>
  <si>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</si>
  <si>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</si>
  <si>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</si>
  <si>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</si>
  <si>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</si>
  <si>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</si>
  <si>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</si>
  <si>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</si>
  <si>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</si>
  <si>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</si>
  <si>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</si>
  <si>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</si>
  <si>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</si>
  <si>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</si>
  <si>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</si>
  <si>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</si>
  <si>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</si>
  <si>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</si>
  <si>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</si>
  <si>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</si>
  <si>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</si>
  <si>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</si>
  <si>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</si>
  <si>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</si>
  <si>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</si>
  <si>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</si>
  <si>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</si>
  <si>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</si>
  <si>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</si>
  <si>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</si>
  <si>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</si>
  <si>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</si>
  <si>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</si>
  <si>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</si>
  <si>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</si>
  <si>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</si>
  <si>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</si>
  <si>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</si>
  <si>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</si>
  <si>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</si>
  <si>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</si>
  <si>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</si>
  <si>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</si>
  <si>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</si>
  <si>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</si>
  <si>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</si>
  <si>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</si>
  <si>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</si>
  <si>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</si>
  <si>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</si>
  <si>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</si>
  <si>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</si>
  <si>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</si>
  <si>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</si>
  <si>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</si>
  <si>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</si>
  <si>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</si>
  <si>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</si>
  <si>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</si>
  <si>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</si>
  <si>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</si>
  <si>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</si>
  <si>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</si>
  <si>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</si>
  <si>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</si>
  <si>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</si>
  <si>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</si>
  <si>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</si>
  <si>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</si>
  <si>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</si>
  <si>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</si>
  <si>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</si>
  <si>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</si>
  <si>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</si>
  <si>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</si>
  <si>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</si>
  <si>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</si>
  <si>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</si>
  <si>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</si>
  <si>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</si>
  <si>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</si>
  <si>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</si>
  <si>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</si>
  <si>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</si>
  <si>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</si>
  <si>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</si>
  <si>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</si>
  <si>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</si>
  <si>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</si>
  <si>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</si>
  <si>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</si>
  <si>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</si>
  <si>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</si>
  <si>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</si>
  <si>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</si>
  <si>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</si>
  <si>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</si>
  <si>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</si>
  <si>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</si>
  <si>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</si>
  <si>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</si>
  <si>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</si>
  <si>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</si>
  <si>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</si>
  <si>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</si>
  <si>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</si>
  <si>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</si>
  <si>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</si>
  <si>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</si>
  <si>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</si>
  <si>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</si>
  <si>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</si>
  <si>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</si>
  <si>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</si>
  <si>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</si>
  <si>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</si>
  <si>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</si>
  <si>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</si>
  <si>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</si>
  <si>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</si>
  <si>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</si>
  <si>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</si>
  <si>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</si>
  <si>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</si>
  <si>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</si>
  <si>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</si>
  <si>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</si>
  <si>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</si>
  <si>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</si>
  <si>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</si>
  <si>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</si>
  <si>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</si>
  <si>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</si>
  <si>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</si>
  <si>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</si>
  <si>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</si>
  <si>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</si>
  <si>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</si>
  <si>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</si>
  <si>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</si>
  <si>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</si>
  <si>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</si>
  <si>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</si>
  <si>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</si>
  <si>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</si>
  <si>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</si>
  <si>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</si>
  <si>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</si>
  <si>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</si>
  <si>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</si>
  <si>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</si>
  <si>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</si>
  <si>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</si>
  <si>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</si>
  <si>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</si>
  <si>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</si>
  <si>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</si>
  <si>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</si>
  <si>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</si>
  <si>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</si>
  <si>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</si>
  <si>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</si>
  <si>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</si>
  <si>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</si>
  <si>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</si>
  <si>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</si>
  <si>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</si>
  <si>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</si>
  <si>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</si>
  <si>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</si>
  <si>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</si>
  <si>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</si>
  <si>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</si>
  <si>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</si>
  <si>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</si>
  <si>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</si>
  <si>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</si>
  <si>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</si>
  <si>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</si>
  <si>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</si>
  <si>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</si>
  <si>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</si>
  <si>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</si>
  <si>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</si>
  <si>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</si>
  <si>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</si>
  <si>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</si>
  <si>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</si>
  <si>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</si>
  <si>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</si>
  <si>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</si>
  <si>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</si>
  <si>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</si>
  <si>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</si>
  <si>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</si>
  <si>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</si>
  <si>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</si>
  <si>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</si>
  <si>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</si>
  <si>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</si>
  <si>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</si>
  <si>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</si>
  <si>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</si>
  <si>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</si>
  <si>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</si>
  <si>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</si>
  <si>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</si>
  <si>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</si>
  <si>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</si>
  <si>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</si>
  <si>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</si>
  <si>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</si>
  <si>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</si>
  <si>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</si>
  <si>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</si>
  <si>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</si>
  <si>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</si>
  <si>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</si>
  <si>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</si>
  <si>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</si>
  <si>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</si>
  <si>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</si>
  <si>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</si>
  <si>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</si>
  <si>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</si>
  <si>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</si>
  <si>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</si>
  <si>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</si>
  <si>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</si>
  <si>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</si>
  <si>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</si>
  <si>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</si>
  <si>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</si>
  <si>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</si>
  <si>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</si>
  <si>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</si>
  <si>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</si>
  <si>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</si>
  <si>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</si>
  <si>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</si>
  <si>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</si>
  <si>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</si>
  <si>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</si>
  <si>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</si>
  <si>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</si>
  <si>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</si>
  <si>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</si>
  <si>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</si>
  <si>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</si>
  <si>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</si>
  <si>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</si>
  <si>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</si>
  <si>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</si>
  <si>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</si>
  <si>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</si>
  <si>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</si>
  <si>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</si>
  <si>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</si>
  <si>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</si>
  <si>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</si>
  <si>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</si>
  <si>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</si>
  <si>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</si>
  <si>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</si>
  <si>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</si>
  <si>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</si>
  <si>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</si>
  <si>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</si>
  <si>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</si>
  <si>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</si>
  <si>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</si>
  <si>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</si>
  <si>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</si>
  <si>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</si>
  <si>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</si>
  <si>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</si>
  <si>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</si>
  <si>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</si>
  <si>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</si>
  <si>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</si>
  <si>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</si>
  <si>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</si>
  <si>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</si>
  <si>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</si>
  <si>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</si>
  <si>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</si>
  <si>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</si>
  <si>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</si>
  <si>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</si>
  <si>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</si>
  <si>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</si>
  <si>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</si>
  <si>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</si>
  <si>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</si>
  <si>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</si>
  <si>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</si>
  <si>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</si>
  <si>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</si>
  <si>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</si>
  <si>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</si>
  <si>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</si>
  <si>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</si>
  <si>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</si>
  <si>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</si>
  <si>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</si>
  <si>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</si>
  <si>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</si>
  <si>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</si>
  <si>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</si>
  <si>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</si>
  <si>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</si>
  <si>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</si>
  <si>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</si>
  <si>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</si>
  <si>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</si>
  <si>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</si>
  <si>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</si>
  <si>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</si>
  <si>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</si>
  <si>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</si>
  <si>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</si>
  <si>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</si>
  <si>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</si>
  <si>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</si>
  <si>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</si>
  <si>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</si>
  <si>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</si>
  <si>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</si>
  <si>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</si>
  <si>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</si>
  <si>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</si>
  <si>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</si>
  <si>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</si>
  <si>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</si>
  <si>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</si>
  <si>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</si>
  <si>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</si>
  <si>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</si>
  <si>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</si>
  <si>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</si>
  <si>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</si>
  <si>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</si>
  <si>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</si>
  <si>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</si>
  <si>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</si>
  <si>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</si>
  <si>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</si>
  <si>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</si>
  <si>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</si>
  <si>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</si>
  <si>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</si>
  <si>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</si>
  <si>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</si>
  <si>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</si>
  <si>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</si>
  <si>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</si>
  <si>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</si>
  <si>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</si>
  <si>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</si>
  <si>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</si>
  <si>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</si>
  <si>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</si>
  <si>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</si>
  <si>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</si>
  <si>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</si>
  <si>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</si>
  <si>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</si>
  <si>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</si>
  <si>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</si>
  <si>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</si>
  <si>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</si>
  <si>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</si>
  <si>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</si>
  <si>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</si>
  <si>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</si>
  <si>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</si>
  <si>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</si>
  <si>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</si>
  <si>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</si>
  <si>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</si>
  <si>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</si>
  <si>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</si>
  <si>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</si>
  <si>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</si>
  <si>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</si>
  <si>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</si>
  <si>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</si>
  <si>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</si>
  <si>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</si>
  <si>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</si>
  <si>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</si>
  <si>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</si>
  <si>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</si>
  <si>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</si>
  <si>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</si>
  <si>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</si>
  <si>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</si>
  <si>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</si>
  <si>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</si>
  <si>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</si>
  <si>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</si>
  <si>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</si>
  <si>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</si>
  <si>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</si>
  <si>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</si>
  <si>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</si>
  <si>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</si>
  <si>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</si>
  <si>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</si>
  <si>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</si>
  <si>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</si>
  <si>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</si>
  <si>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</si>
  <si>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</si>
  <si>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</si>
  <si>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</si>
  <si>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</si>
  <si>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</si>
  <si>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</si>
  <si>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</si>
  <si>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</si>
  <si>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</si>
  <si>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</si>
  <si>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</si>
  <si>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</si>
  <si>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</si>
  <si>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</si>
  <si>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</si>
  <si>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</si>
  <si>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</si>
  <si>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</si>
  <si>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</si>
  <si>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</si>
  <si>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</si>
  <si>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</si>
  <si>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</si>
  <si>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</si>
  <si>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</si>
  <si>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</si>
  <si>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</si>
  <si>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</si>
  <si>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</si>
  <si>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</si>
  <si>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</si>
  <si>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</si>
  <si>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</si>
  <si>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</si>
  <si>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</si>
  <si>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</si>
  <si>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</si>
  <si>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</si>
  <si>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</si>
  <si>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</si>
  <si>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</si>
  <si>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</si>
  <si>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</si>
  <si>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</si>
  <si>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</si>
  <si>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</si>
  <si>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</si>
  <si>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</si>
  <si>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</si>
  <si>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</si>
  <si>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</si>
  <si>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</si>
  <si>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</si>
  <si>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</si>
  <si>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</si>
  <si>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</si>
  <si>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</si>
  <si>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</si>
  <si>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</si>
  <si>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</si>
  <si>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</si>
  <si>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</si>
  <si>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</si>
  <si>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</si>
  <si>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</si>
  <si>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</si>
  <si>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</si>
  <si>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</si>
  <si>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</si>
  <si>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</si>
  <si>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</si>
  <si>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</si>
  <si>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</si>
  <si>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</si>
  <si>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</si>
  <si>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</si>
  <si>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</si>
  <si>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</si>
  <si>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</si>
  <si>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</si>
  <si>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</si>
  <si>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</si>
  <si>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</si>
  <si>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</si>
  <si>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</si>
  <si>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</si>
  <si>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</si>
  <si>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</si>
  <si>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</si>
  <si>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</si>
  <si>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</si>
  <si>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</si>
  <si>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</si>
  <si>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</si>
  <si>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</si>
  <si>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</si>
  <si>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</si>
  <si>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</si>
  <si>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</si>
  <si>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</si>
  <si>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</si>
  <si>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</si>
  <si>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</si>
  <si>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</si>
  <si>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</si>
  <si>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</si>
  <si>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</si>
  <si>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</si>
  <si>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</si>
  <si>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</si>
  <si>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</si>
  <si>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</si>
  <si>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</si>
  <si>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</si>
  <si>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</si>
  <si>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</si>
  <si>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</si>
  <si>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</si>
  <si>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</si>
  <si>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</si>
  <si>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</si>
  <si>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</si>
  <si>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</si>
  <si>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</si>
  <si>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</si>
  <si>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</si>
  <si>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</si>
  <si>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</si>
  <si>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</si>
  <si>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</si>
  <si>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</si>
  <si>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</si>
  <si>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</si>
  <si>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</si>
  <si>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</si>
  <si>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</si>
  <si>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</si>
  <si>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</si>
  <si>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</si>
  <si>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</si>
  <si>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</si>
  <si>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</si>
  <si>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</si>
  <si>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</si>
  <si>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</si>
  <si>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</si>
  <si>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</si>
  <si>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</si>
  <si>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</si>
  <si>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</si>
  <si>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</si>
  <si>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</si>
  <si>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</si>
  <si>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</si>
  <si>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</si>
  <si>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</si>
  <si>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</si>
  <si>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</si>
  <si>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</si>
  <si>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</si>
  <si>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</si>
  <si>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</si>
  <si>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</si>
  <si>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</si>
  <si>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</si>
  <si>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</si>
  <si>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</si>
  <si>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</si>
  <si>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</si>
  <si>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</si>
  <si>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</si>
  <si>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</si>
  <si>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</si>
  <si>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</si>
  <si>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</si>
  <si>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</si>
  <si>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</si>
  <si>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</si>
  <si>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</si>
  <si>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</si>
  <si>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</si>
  <si>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</si>
  <si>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</si>
  <si>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</si>
  <si>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</si>
  <si>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</si>
  <si>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</si>
  <si>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</si>
  <si>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</si>
  <si>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</si>
  <si>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</si>
  <si>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</si>
  <si>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</si>
  <si>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</si>
  <si>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</si>
  <si>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</si>
  <si>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</si>
  <si>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</si>
  <si>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</si>
  <si>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</si>
  <si>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</si>
  <si>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</si>
  <si>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</si>
  <si>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</si>
  <si>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</si>
  <si>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</si>
  <si>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</si>
  <si>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</si>
  <si>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</si>
  <si>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</si>
  <si>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</si>
  <si>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</si>
  <si>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</si>
  <si>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</si>
  <si>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</si>
  <si>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</si>
  <si>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</si>
  <si>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</si>
  <si>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</si>
  <si>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</si>
  <si>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</si>
  <si>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</si>
  <si>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</si>
  <si>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</si>
  <si>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</si>
  <si>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</si>
  <si>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</si>
  <si>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</si>
  <si>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</si>
  <si>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</si>
  <si>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</si>
  <si>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</si>
  <si>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</si>
  <si>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</si>
  <si>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</si>
  <si>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</si>
  <si>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</si>
  <si>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</si>
  <si>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</si>
  <si>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</si>
  <si>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</si>
  <si>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</si>
  <si>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</si>
  <si>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</si>
  <si>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</si>
  <si>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</si>
  <si>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</si>
  <si>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</si>
  <si>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</si>
  <si>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</si>
  <si>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</si>
  <si>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</si>
  <si>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</si>
  <si>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</si>
  <si>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</si>
  <si>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</si>
  <si>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</si>
  <si>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</si>
  <si>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</si>
  <si>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</si>
  <si>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</si>
  <si>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</si>
  <si>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</si>
  <si>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</si>
  <si>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</si>
  <si>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</si>
  <si>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</si>
  <si>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</si>
  <si>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</si>
  <si>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</si>
  <si>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</si>
  <si>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</si>
  <si>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</si>
  <si>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</si>
  <si>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</si>
  <si>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</si>
  <si>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</si>
  <si>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</si>
  <si>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</si>
  <si>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</si>
  <si>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</si>
  <si>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</si>
  <si>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</si>
  <si>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</si>
  <si>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</si>
  <si>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</si>
  <si>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</si>
  <si>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</si>
  <si>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</si>
  <si>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</si>
  <si>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</si>
  <si>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</si>
  <si>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</si>
  <si>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</si>
  <si>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</si>
  <si>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</si>
  <si>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</si>
  <si>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</si>
  <si>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</si>
  <si>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</si>
  <si>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</si>
  <si>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</si>
  <si>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</si>
  <si>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</si>
  <si>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</si>
  <si>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</si>
  <si>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</si>
  <si>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</si>
  <si>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</si>
  <si>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</si>
  <si>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</si>
  <si>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</si>
  <si>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</si>
  <si>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</si>
  <si>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</si>
  <si>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</si>
  <si>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</si>
  <si>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</si>
  <si>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</si>
  <si>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</si>
  <si>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</si>
  <si>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</si>
  <si>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</si>
  <si>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</si>
  <si>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</si>
  <si>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</si>
  <si>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</si>
  <si>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</si>
  <si>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</si>
  <si>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</si>
  <si>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</si>
  <si>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</si>
  <si>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</si>
  <si>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</si>
  <si>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</si>
  <si>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</si>
  <si>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</si>
  <si>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</si>
  <si>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</si>
  <si>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</si>
  <si>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</si>
  <si>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</si>
  <si>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</si>
  <si>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</si>
  <si>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</si>
  <si>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</si>
  <si>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</si>
  <si>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</si>
  <si>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</si>
  <si>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</si>
  <si>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</si>
  <si>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</si>
  <si>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</si>
  <si>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</si>
  <si>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</si>
  <si>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</si>
  <si>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</si>
  <si>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</si>
  <si>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</si>
  <si>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</si>
  <si>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</si>
  <si>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</si>
  <si>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</si>
  <si>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</si>
  <si>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</si>
  <si>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</si>
  <si>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</si>
  <si>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</si>
  <si>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</si>
  <si>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</si>
  <si>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</si>
  <si>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</si>
  <si>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</si>
  <si>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</si>
  <si>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</si>
  <si>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</si>
  <si>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</si>
  <si>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</si>
  <si>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</si>
  <si>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</si>
  <si>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</si>
  <si>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</si>
  <si>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</si>
  <si>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</si>
  <si>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</si>
  <si>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</si>
  <si>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</si>
  <si>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</si>
  <si>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</si>
  <si>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</si>
  <si>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</si>
  <si>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</si>
  <si>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</si>
  <si>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</si>
  <si>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</si>
  <si>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</si>
  <si>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</si>
  <si>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</si>
  <si>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</si>
  <si>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</si>
  <si>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</si>
  <si>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</si>
  <si>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</si>
  <si>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</si>
  <si>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</si>
  <si>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</si>
  <si>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</si>
  <si>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</si>
  <si>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</si>
  <si>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</si>
  <si>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</si>
  <si>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</si>
  <si>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</si>
  <si>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</si>
  <si>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</si>
  <si>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</si>
  <si>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</si>
  <si>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</si>
  <si>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</si>
  <si>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</si>
  <si>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</si>
  <si>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</si>
  <si>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</si>
  <si>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</si>
  <si>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</si>
  <si>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</si>
  <si>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</si>
  <si>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</si>
  <si>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</si>
  <si>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</si>
  <si>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</si>
  <si>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</si>
  <si>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</si>
  <si>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</si>
  <si>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</si>
  <si>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</si>
  <si>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</si>
  <si>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</si>
  <si>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</si>
  <si>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</si>
  <si>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</si>
  <si>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</si>
  <si>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</si>
  <si>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</si>
  <si>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</si>
  <si>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</si>
  <si>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</si>
  <si>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</si>
  <si>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</si>
  <si>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</si>
  <si>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</si>
  <si>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</si>
  <si>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</si>
  <si>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</si>
  <si>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</si>
  <si>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</si>
  <si>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</si>
  <si>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</si>
  <si>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</si>
  <si>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</si>
  <si>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</si>
  <si>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</si>
  <si>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</si>
  <si>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</si>
  <si>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</si>
  <si>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</si>
  <si>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</si>
  <si>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</si>
  <si>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</si>
  <si>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</si>
  <si>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</si>
  <si>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</si>
  <si>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</si>
  <si>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</si>
  <si>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</si>
  <si>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</si>
  <si>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</si>
  <si>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</si>
  <si>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</si>
  <si>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</si>
  <si>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</si>
  <si>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</si>
  <si>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</si>
  <si>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</si>
  <si>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</si>
  <si>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</si>
  <si>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</si>
  <si>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</si>
  <si>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</si>
  <si>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</si>
  <si>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</si>
  <si>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</si>
  <si>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</si>
  <si>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</si>
  <si>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</si>
  <si>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</si>
  <si>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</si>
  <si>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</si>
  <si>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</si>
  <si>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</si>
  <si>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</si>
  <si>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</si>
  <si>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</si>
  <si>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</si>
  <si>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</si>
  <si>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</si>
  <si>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</si>
  <si>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</si>
  <si>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</si>
  <si>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</si>
  <si>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</si>
  <si>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</si>
  <si>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</si>
  <si>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</si>
  <si>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</si>
  <si>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</si>
  <si>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</si>
  <si>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</si>
  <si>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</si>
  <si>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</si>
  <si>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</si>
  <si>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</si>
  <si>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</si>
  <si>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</si>
  <si>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</si>
  <si>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</si>
  <si>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</si>
  <si>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</si>
  <si>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</si>
  <si>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</si>
  <si>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</si>
  <si>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</si>
  <si>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</si>
  <si>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</si>
  <si>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</si>
  <si>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</si>
  <si>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</si>
  <si>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</si>
  <si>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</si>
  <si>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</si>
  <si>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</si>
  <si>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</si>
  <si>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</si>
  <si>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</si>
  <si>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</si>
  <si>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</si>
  <si>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</si>
  <si>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</si>
  <si>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</si>
  <si>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</si>
  <si>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</si>
  <si>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</si>
  <si>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</si>
  <si>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</si>
  <si>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</si>
  <si>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</si>
  <si>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</si>
  <si>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</si>
  <si>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</si>
  <si>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</si>
  <si>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</si>
  <si>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</si>
  <si>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</si>
  <si>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</si>
  <si>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</si>
  <si>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</si>
  <si>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</si>
  <si>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</si>
  <si>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</si>
  <si>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</si>
  <si>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</si>
  <si>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</si>
  <si>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</si>
  <si>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</si>
  <si>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</si>
  <si>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</si>
  <si>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</si>
  <si>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</si>
  <si>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</si>
  <si>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</si>
  <si>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</si>
  <si>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</si>
  <si>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</si>
  <si>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</si>
  <si>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</si>
  <si>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</si>
  <si>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</si>
  <si>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</si>
  <si>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</si>
  <si>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</si>
  <si>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</si>
  <si>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</si>
  <si>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</si>
  <si>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</si>
  <si>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</si>
  <si>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</si>
  <si>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</si>
  <si>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</si>
  <si>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</si>
  <si>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</si>
  <si>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</si>
  <si>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</si>
  <si>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</si>
  <si>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</si>
  <si>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</si>
  <si>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</si>
  <si>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</si>
  <si>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</si>
  <si>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</si>
  <si>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</si>
  <si>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</si>
  <si>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</si>
  <si>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</si>
  <si>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</si>
  <si>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</si>
  <si>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</si>
  <si>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</si>
  <si>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</si>
  <si>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</si>
  <si>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</si>
  <si>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</si>
  <si>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</si>
  <si>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</si>
  <si>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</si>
  <si>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</si>
  <si>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</si>
  <si>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</si>
  <si>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</si>
  <si>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</si>
  <si>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</si>
  <si>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</si>
  <si>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</si>
  <si>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</si>
  <si>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</si>
  <si>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</si>
  <si>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</si>
  <si>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</si>
  <si>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</si>
  <si>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</si>
  <si>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</si>
  <si>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</si>
  <si>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</si>
  <si>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</si>
  <si>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</si>
  <si>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</si>
  <si>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</si>
  <si>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</si>
  <si>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</si>
  <si>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</si>
  <si>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</si>
  <si>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</si>
  <si>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</si>
  <si>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</si>
  <si>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</si>
  <si>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</si>
  <si>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</si>
  <si>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</si>
  <si>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</si>
  <si>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</si>
  <si>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</si>
  <si>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</si>
  <si>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</si>
  <si>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</si>
  <si>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</si>
  <si>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</si>
  <si>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</si>
  <si>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</si>
  <si>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</si>
  <si>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</si>
  <si>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</si>
  <si>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</si>
  <si>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</si>
  <si>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</si>
  <si>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</si>
  <si>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</si>
  <si>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</si>
  <si>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</si>
  <si>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</si>
  <si>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</si>
  <si>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</si>
  <si>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</si>
  <si>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</si>
  <si>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</si>
  <si>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</si>
  <si>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</si>
  <si>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</si>
  <si>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</si>
  <si>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</si>
  <si>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</si>
  <si>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</si>
  <si>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</si>
  <si>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</si>
  <si>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</si>
  <si>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</si>
  <si>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</si>
  <si>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</si>
  <si>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</si>
  <si>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</si>
  <si>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</si>
  <si>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</si>
  <si>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</si>
  <si>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</si>
  <si>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</si>
  <si>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</si>
  <si>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</si>
  <si>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</si>
  <si>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</si>
  <si>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</si>
  <si>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</si>
  <si>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</si>
  <si>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</si>
  <si>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</si>
  <si>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</si>
  <si>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</si>
  <si>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</si>
  <si>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</si>
  <si>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</si>
  <si>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</si>
  <si>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</si>
  <si>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</si>
  <si>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</si>
  <si>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</si>
  <si>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</si>
  <si>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</si>
  <si>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</si>
  <si>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</si>
  <si>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</si>
  <si>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</si>
  <si>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</si>
  <si>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</si>
  <si>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</si>
  <si>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</si>
  <si>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</si>
  <si>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</si>
  <si>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</si>
  <si>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</si>
  <si>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</si>
  <si>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</si>
  <si>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</si>
  <si>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</si>
  <si>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</si>
  <si>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</si>
  <si>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</si>
  <si>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</si>
  <si>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</si>
  <si>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</si>
  <si>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</si>
  <si>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</si>
  <si>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</si>
  <si>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</si>
  <si>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</si>
  <si>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</si>
  <si>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</si>
  <si>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</si>
  <si>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</si>
  <si>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</si>
  <si>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</si>
  <si>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</si>
  <si>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</si>
  <si>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</si>
  <si>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</si>
  <si>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</si>
  <si>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</si>
  <si>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</si>
  <si>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</si>
  <si>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</si>
  <si>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</si>
  <si>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</si>
  <si>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</si>
  <si>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</si>
  <si>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</si>
  <si>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</si>
  <si>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</si>
  <si>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</si>
  <si>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</si>
  <si>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</si>
  <si>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</si>
  <si>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</si>
  <si>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</si>
  <si>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</si>
  <si>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</si>
  <si>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</si>
  <si>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</si>
  <si>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</si>
  <si>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</si>
  <si>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</si>
  <si>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</si>
  <si>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</si>
  <si>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</si>
  <si>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</si>
  <si>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</si>
  <si>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</si>
  <si>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</si>
  <si>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</si>
  <si>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</si>
  <si>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</si>
  <si>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</si>
  <si>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</si>
  <si>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</si>
  <si>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</si>
  <si>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</si>
  <si>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</si>
  <si>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</si>
  <si>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</si>
  <si>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</si>
  <si>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</si>
  <si>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</si>
  <si>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</si>
  <si>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</si>
  <si>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</si>
  <si>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</si>
  <si>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</si>
  <si>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</si>
  <si>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</si>
  <si>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</si>
  <si>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</si>
  <si>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</si>
  <si>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</si>
  <si>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</si>
  <si>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</si>
  <si>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</si>
  <si>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</si>
  <si>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</si>
  <si>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</si>
  <si>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</si>
  <si>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</si>
  <si>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</si>
  <si>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</si>
  <si>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</si>
  <si>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</si>
  <si>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</si>
  <si>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</si>
  <si>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</si>
  <si>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</si>
  <si>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</si>
  <si>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</si>
  <si>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</si>
  <si>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</si>
  <si>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</si>
  <si>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</si>
  <si>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</si>
  <si>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</si>
  <si>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</si>
  <si>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</si>
  <si>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</si>
  <si>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</si>
  <si>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</si>
  <si>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</si>
  <si>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</si>
  <si>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</si>
  <si>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</si>
  <si>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</si>
  <si>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</si>
  <si>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</si>
  <si>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</si>
  <si>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</si>
  <si>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</si>
  <si>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</si>
  <si>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</si>
  <si>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</si>
  <si>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</si>
  <si>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</si>
  <si>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</si>
  <si>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</si>
  <si>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</si>
  <si>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</si>
  <si>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</si>
  <si>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</si>
  <si>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</si>
  <si>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</si>
  <si>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</si>
  <si>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</si>
  <si>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</si>
  <si>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</si>
  <si>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</si>
  <si>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</si>
  <si>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</si>
  <si>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</si>
  <si>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</si>
  <si>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</si>
  <si>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</si>
  <si>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</si>
  <si>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</si>
  <si>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</si>
  <si>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</si>
  <si>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</si>
  <si>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</si>
  <si>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</si>
  <si>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</si>
  <si>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</si>
  <si>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</si>
  <si>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</si>
  <si>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</si>
  <si>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</si>
  <si>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</si>
  <si>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</si>
  <si>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</si>
  <si>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</si>
  <si>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</si>
  <si>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</si>
  <si>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</si>
  <si>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</si>
  <si>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</si>
  <si>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</si>
  <si>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</si>
  <si>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</si>
  <si>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</si>
  <si>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</si>
  <si>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</si>
  <si>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</si>
  <si>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</si>
  <si>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</si>
  <si>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</si>
  <si>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</si>
  <si>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</si>
  <si>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</si>
  <si>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</si>
  <si>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</si>
  <si>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</si>
  <si>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</si>
  <si>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</si>
  <si>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</si>
  <si>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</si>
  <si>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</si>
  <si>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</si>
  <si>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</si>
  <si>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</si>
  <si>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</si>
  <si>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</si>
  <si>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</si>
  <si>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</si>
  <si>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</si>
  <si>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</si>
  <si>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</si>
  <si>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</si>
  <si>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</si>
  <si>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</si>
  <si>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</si>
  <si>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</si>
  <si>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</si>
  <si>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</si>
  <si>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</si>
  <si>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</si>
  <si>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</si>
  <si>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</si>
  <si>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</si>
  <si>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</si>
  <si>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</si>
  <si>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</si>
  <si>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</si>
  <si>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</si>
  <si>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</si>
  <si>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</si>
  <si>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</si>
  <si>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</si>
  <si>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</si>
  <si>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</si>
  <si>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</si>
  <si>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</si>
  <si>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</si>
  <si>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</si>
  <si>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</si>
  <si>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</si>
  <si>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</si>
  <si>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</si>
  <si>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</si>
  <si>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</si>
  <si>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</si>
  <si>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</si>
  <si>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</si>
  <si>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</si>
  <si>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</si>
  <si>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</si>
  <si>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</si>
  <si>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</si>
  <si>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</si>
  <si>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</si>
  <si>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</si>
  <si>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</si>
  <si>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</si>
  <si>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</si>
  <si>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</si>
  <si>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</si>
  <si>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</si>
  <si>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</si>
  <si>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</si>
  <si>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</si>
  <si>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</si>
  <si>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</si>
  <si>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</si>
  <si>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</si>
  <si>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</si>
  <si>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</si>
  <si>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</si>
  <si>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</si>
  <si>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</si>
  <si>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</si>
  <si>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</si>
  <si>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</si>
  <si>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</si>
  <si>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</si>
  <si>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</si>
  <si>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</si>
  <si>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</si>
  <si>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</si>
  <si>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</si>
  <si>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</si>
  <si>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</si>
  <si>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</si>
  <si>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</si>
  <si>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</si>
  <si>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</si>
  <si>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</si>
  <si>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</si>
  <si>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</si>
  <si>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</si>
  <si>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</si>
  <si>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</si>
  <si>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</si>
  <si>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</si>
  <si>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</si>
  <si>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</si>
  <si>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</si>
  <si>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</si>
  <si>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</si>
  <si>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</si>
  <si>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</si>
  <si>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</si>
  <si>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</si>
  <si>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</si>
  <si>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</si>
  <si>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</si>
  <si>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</si>
  <si>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</si>
  <si>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</si>
  <si>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</si>
  <si>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</si>
  <si>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</si>
  <si>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</si>
  <si>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</si>
  <si>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</si>
  <si>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</si>
  <si>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</si>
  <si>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</si>
  <si>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</si>
  <si>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</si>
  <si>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</si>
  <si>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</si>
  <si>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</si>
  <si>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</si>
  <si>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</si>
  <si>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</si>
  <si>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</si>
  <si>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</si>
  <si>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</si>
  <si>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</si>
  <si>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</si>
  <si>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</si>
  <si>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</si>
  <si>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</si>
  <si>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</si>
  <si>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</si>
  <si>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</si>
  <si>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</si>
  <si>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</si>
  <si>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</si>
  <si>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</si>
  <si>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</si>
  <si>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</si>
  <si>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</si>
  <si>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</si>
  <si>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</si>
  <si>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</si>
  <si>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</si>
  <si>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</si>
  <si>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</si>
  <si>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</si>
  <si>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</si>
  <si>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</si>
  <si>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</si>
  <si>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</si>
  <si>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</si>
  <si>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</si>
  <si>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</si>
  <si>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</si>
  <si>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</si>
  <si>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</si>
  <si>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</si>
  <si>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</si>
  <si>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</si>
  <si>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</si>
  <si>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</si>
  <si>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</si>
  <si>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</si>
  <si>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</si>
  <si>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</si>
  <si>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</si>
  <si>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</si>
  <si>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</si>
  <si>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</si>
  <si>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</si>
  <si>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</si>
  <si>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</si>
  <si>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</si>
  <si>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</si>
  <si>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</si>
  <si>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</si>
  <si>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</si>
  <si>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</si>
  <si>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</si>
  <si>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</si>
  <si>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</si>
  <si>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</si>
  <si>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</si>
  <si>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</si>
  <si>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</si>
  <si>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</si>
  <si>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</si>
  <si>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</si>
  <si>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</si>
  <si>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</si>
  <si>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</si>
  <si>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</si>
  <si>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</si>
  <si>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</si>
  <si>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</si>
  <si>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</si>
  <si>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</si>
  <si>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</si>
  <si>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</si>
  <si>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</si>
  <si>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</si>
  <si>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</si>
  <si>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</si>
  <si>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</si>
  <si>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</si>
  <si>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</si>
  <si>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</si>
  <si>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</si>
  <si>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</si>
  <si>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</si>
  <si>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</si>
  <si>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</si>
  <si>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</si>
  <si>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</si>
  <si>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</si>
  <si>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</si>
  <si>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</si>
  <si>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</si>
  <si>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</si>
  <si>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</si>
  <si>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</si>
  <si>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</si>
  <si>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</si>
  <si>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</si>
  <si>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</si>
  <si>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</si>
  <si>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</si>
  <si>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</si>
  <si>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</si>
  <si>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</si>
  <si>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</si>
  <si>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</si>
  <si>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</si>
  <si>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</si>
  <si>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</si>
  <si>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</si>
  <si>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</si>
  <si>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</si>
  <si>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</si>
  <si>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</si>
  <si>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</si>
  <si>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</si>
  <si>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</si>
  <si>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</si>
  <si>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</si>
  <si>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</si>
  <si>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</si>
  <si>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</si>
  <si>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</si>
  <si>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</si>
  <si>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</si>
  <si>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</si>
  <si>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</si>
  <si>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</si>
  <si>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</si>
  <si>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</si>
  <si>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</si>
  <si>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</si>
  <si>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</si>
  <si>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</si>
  <si>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</si>
  <si>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</si>
  <si>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</si>
  <si>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</si>
  <si>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</si>
  <si>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</si>
  <si>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</si>
  <si>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</si>
  <si>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</si>
  <si>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</si>
  <si>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</si>
  <si>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</si>
  <si>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</si>
  <si>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</si>
  <si>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</si>
  <si>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</si>
  <si>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</si>
  <si>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</si>
  <si>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</si>
  <si>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</si>
  <si>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</si>
  <si>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</si>
  <si>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</si>
  <si>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</si>
  <si>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</si>
  <si>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</si>
  <si>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</si>
  <si>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</si>
  <si>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</si>
  <si>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</si>
  <si>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</si>
  <si>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</si>
  <si>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</si>
  <si>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</si>
  <si>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</si>
  <si>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</si>
  <si>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</si>
  <si>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</si>
  <si>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</si>
  <si>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</si>
  <si>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</si>
  <si>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</si>
  <si>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</si>
  <si>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</si>
  <si>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</si>
  <si>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</si>
  <si>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</si>
  <si>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</si>
  <si>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</si>
  <si>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</si>
  <si>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</si>
  <si>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</si>
  <si>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</si>
  <si>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</si>
  <si>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</si>
  <si>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</si>
  <si>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</si>
  <si>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</si>
  <si>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</si>
  <si>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</si>
  <si>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</si>
  <si>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</si>
  <si>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</si>
  <si>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</si>
  <si>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</si>
  <si>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</si>
  <si>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</si>
  <si>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</si>
  <si>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</si>
  <si>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</si>
  <si>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</si>
  <si>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</si>
  <si>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</si>
  <si>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</si>
  <si>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</si>
  <si>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</si>
  <si>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</si>
  <si>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</si>
  <si>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</si>
  <si>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</si>
  <si>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</si>
  <si>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</si>
  <si>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</si>
  <si>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</si>
  <si>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</si>
  <si>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</si>
  <si>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</si>
  <si>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</si>
  <si>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</si>
  <si>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</si>
  <si>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</si>
  <si>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</si>
  <si>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</si>
  <si>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</si>
  <si>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</si>
  <si>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</si>
  <si>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</si>
  <si>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</si>
  <si>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</si>
  <si>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</si>
  <si>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</si>
  <si>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</si>
  <si>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</si>
  <si>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</si>
  <si>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</si>
  <si>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</si>
  <si>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</si>
  <si>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</si>
  <si>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</si>
  <si>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</si>
  <si>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</si>
  <si>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</si>
  <si>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</si>
  <si>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</si>
  <si>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</si>
  <si>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</si>
  <si>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</si>
  <si>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</si>
  <si>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</si>
  <si>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</si>
  <si>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</si>
  <si>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</si>
  <si>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</si>
  <si>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</si>
  <si>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</si>
  <si>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</si>
  <si>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</si>
  <si>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</si>
  <si>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</si>
  <si>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</si>
  <si>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</si>
  <si>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</si>
  <si>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</si>
  <si>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</si>
  <si>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</si>
  <si>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</si>
  <si>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</si>
  <si>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</si>
  <si>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</si>
  <si>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</si>
  <si>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</si>
  <si>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</si>
  <si>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</si>
  <si>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</si>
  <si>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</si>
  <si>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</si>
  <si>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</si>
  <si>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</si>
  <si>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</si>
  <si>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</si>
  <si>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</si>
  <si>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</si>
  <si>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</si>
  <si>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</si>
  <si>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</si>
  <si>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</si>
  <si>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</si>
  <si>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</si>
  <si>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</si>
  <si>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</si>
  <si>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</si>
  <si>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</si>
  <si>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</si>
  <si>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</si>
  <si>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</si>
  <si>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</si>
  <si>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</si>
  <si>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</si>
  <si>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</si>
  <si>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</si>
  <si>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</si>
  <si>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</si>
  <si>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</si>
  <si>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</si>
  <si>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</si>
  <si>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</si>
  <si>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</si>
  <si>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</si>
  <si>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</si>
  <si>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</si>
  <si>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</si>
  <si>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</si>
  <si>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</si>
  <si>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</si>
  <si>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</si>
  <si>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</si>
  <si>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</si>
  <si>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</si>
  <si>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</si>
  <si>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</si>
  <si>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</si>
  <si>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</si>
  <si>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</si>
  <si>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</si>
  <si>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</si>
  <si>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</si>
  <si>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</si>
  <si>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</si>
  <si>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</si>
  <si>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</si>
  <si>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</si>
  <si>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</si>
  <si>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</si>
  <si>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</si>
  <si>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</si>
  <si>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</si>
  <si>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</si>
  <si>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</si>
  <si>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</si>
  <si>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</si>
  <si>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</si>
  <si>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</si>
  <si>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</si>
  <si>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</si>
  <si>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</si>
  <si>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</si>
  <si>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</si>
  <si>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</si>
  <si>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</si>
  <si>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</si>
  <si>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</si>
  <si>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</si>
  <si>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</si>
  <si>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</si>
  <si>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</si>
  <si>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</si>
  <si>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</si>
  <si>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</si>
  <si>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</si>
  <si>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</si>
  <si>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</si>
  <si>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</si>
  <si>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</si>
  <si>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</si>
  <si>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</si>
  <si>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</si>
  <si>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</si>
  <si>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</si>
  <si>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</si>
  <si>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</si>
  <si>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</si>
  <si>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</si>
  <si>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</si>
  <si>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</si>
  <si>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</si>
  <si>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</si>
  <si>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</si>
  <si>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</si>
  <si>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</si>
  <si>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</si>
  <si>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</si>
  <si>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</si>
  <si>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</si>
  <si>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</si>
  <si>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</si>
  <si>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</si>
  <si>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</si>
  <si>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</si>
  <si>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</si>
  <si>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</si>
  <si>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</si>
  <si>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</si>
  <si>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</si>
  <si>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</si>
  <si>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</si>
  <si>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</si>
  <si>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</si>
  <si>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</si>
  <si>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</si>
  <si>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</si>
  <si>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</si>
  <si>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</si>
  <si>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</si>
  <si>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</si>
  <si>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</si>
  <si>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</si>
  <si>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</si>
  <si>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</si>
  <si>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</si>
  <si>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</si>
  <si>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</si>
  <si>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</si>
  <si>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</si>
  <si>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</si>
  <si>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</si>
  <si>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</si>
  <si>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</si>
  <si>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</si>
  <si>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</si>
  <si>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</si>
  <si>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</si>
  <si>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</si>
  <si>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</si>
  <si>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</si>
  <si>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</si>
  <si>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</si>
  <si>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</si>
  <si>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</si>
  <si>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</si>
  <si>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</si>
  <si>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</si>
  <si>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</si>
  <si>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</si>
  <si>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</si>
  <si>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</si>
  <si>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</si>
  <si>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</si>
  <si>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</si>
  <si>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</si>
  <si>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</si>
  <si>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</si>
  <si>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</si>
  <si>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</si>
  <si>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</si>
  <si>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</si>
  <si>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</si>
  <si>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</si>
  <si>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</si>
  <si>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</si>
  <si>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</si>
  <si>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</si>
  <si>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</si>
  <si>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</si>
  <si>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</si>
  <si>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</si>
  <si>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</si>
  <si>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</si>
  <si>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</si>
  <si>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</si>
  <si>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</si>
  <si>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</si>
  <si>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</si>
  <si>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</si>
  <si>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</si>
  <si>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</si>
  <si>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</si>
  <si>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</si>
  <si>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</si>
  <si>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</si>
  <si>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</si>
  <si>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</si>
  <si>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</si>
  <si>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</si>
  <si>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</si>
  <si>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</si>
  <si>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</si>
  <si>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</si>
  <si>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</si>
  <si>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</si>
  <si>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</si>
  <si>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</si>
  <si>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</si>
  <si>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</si>
  <si>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</si>
  <si>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</si>
  <si>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</si>
  <si>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</si>
  <si>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</si>
  <si>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</si>
  <si>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</si>
  <si>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</si>
  <si>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</si>
  <si>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</si>
  <si>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</si>
  <si>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</si>
  <si>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</si>
  <si>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</si>
  <si>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</si>
  <si>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</si>
  <si>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</si>
  <si>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</si>
  <si>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</si>
  <si>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</si>
  <si>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</si>
  <si>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</si>
  <si>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</si>
  <si>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</si>
  <si>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</si>
  <si>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</si>
  <si>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</si>
  <si>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</si>
  <si>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</si>
  <si>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</si>
  <si>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</si>
  <si>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</si>
  <si>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</si>
  <si>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</si>
  <si>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</si>
  <si>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</si>
  <si>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</si>
  <si>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</si>
  <si>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</si>
  <si>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</si>
  <si>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</si>
  <si>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</si>
  <si>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</si>
  <si>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</si>
  <si>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</si>
  <si>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</si>
  <si>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</si>
  <si>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</si>
  <si>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</si>
  <si>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</si>
  <si>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</si>
  <si>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</si>
  <si>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</si>
  <si>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</si>
  <si>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</si>
  <si>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</si>
  <si>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</si>
  <si>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</si>
  <si>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</si>
  <si>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</si>
  <si>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</si>
  <si>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</si>
  <si>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</si>
  <si>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</si>
  <si>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</si>
  <si>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</si>
  <si>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</si>
  <si>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</si>
  <si>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</si>
  <si>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</si>
  <si>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</si>
  <si>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</si>
  <si>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</si>
  <si>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</si>
  <si>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</si>
  <si>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</si>
  <si>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</si>
  <si>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</si>
  <si>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</si>
  <si>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</si>
  <si>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</si>
  <si>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</si>
  <si>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</si>
  <si>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</si>
  <si>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</si>
  <si>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</si>
  <si>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</si>
  <si>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</si>
  <si>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</si>
  <si>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</si>
  <si>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</si>
  <si>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</si>
  <si>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</si>
  <si>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</si>
  <si>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</si>
  <si>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</si>
  <si>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</si>
  <si>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</si>
  <si>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</si>
  <si>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</si>
  <si>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</si>
  <si>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</si>
  <si>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</si>
  <si>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</si>
  <si>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</si>
  <si>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</si>
  <si>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</si>
  <si>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</si>
  <si>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</si>
  <si>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</si>
  <si>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</si>
  <si>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</si>
  <si>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</si>
  <si>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</si>
  <si>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</si>
  <si>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</si>
  <si>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</si>
  <si>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</si>
  <si>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</si>
  <si>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</si>
  <si>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</si>
  <si>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</si>
  <si>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</si>
  <si>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</si>
  <si>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</si>
  <si>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</si>
  <si>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</si>
  <si>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</si>
  <si>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</si>
  <si>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</si>
  <si>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</si>
  <si>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</si>
  <si>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</si>
  <si>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</si>
  <si>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</si>
  <si>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</si>
  <si>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</si>
  <si>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</si>
  <si>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</si>
  <si>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</si>
  <si>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</si>
  <si>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</si>
  <si>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</si>
  <si>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</si>
  <si>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</si>
  <si>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</si>
  <si>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</si>
  <si>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</si>
  <si>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</si>
  <si>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</si>
  <si>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</si>
  <si>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</si>
  <si>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</si>
  <si>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</si>
  <si>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</si>
  <si>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</si>
  <si>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</si>
  <si>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</si>
  <si>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</si>
  <si>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</si>
  <si>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</si>
  <si>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</si>
  <si>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</si>
  <si>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</si>
  <si>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</si>
  <si>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</si>
  <si>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</si>
  <si>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</si>
  <si>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</si>
  <si>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</si>
  <si>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</si>
  <si>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</si>
  <si>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</si>
  <si>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</si>
  <si>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</si>
  <si>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</si>
  <si>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</si>
  <si>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</si>
  <si>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</si>
  <si>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</si>
  <si>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</si>
  <si>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</si>
  <si>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</si>
  <si>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</si>
  <si>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</si>
  <si>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</si>
  <si>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</si>
  <si>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</si>
  <si>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</si>
  <si>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</si>
  <si>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</si>
  <si>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</si>
  <si>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</si>
  <si>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</si>
  <si>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</si>
  <si>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</si>
  <si>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</si>
  <si>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</si>
  <si>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</si>
  <si>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</si>
  <si>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</si>
  <si>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</si>
  <si>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</si>
  <si>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</si>
  <si>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</si>
  <si>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</si>
  <si>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</si>
  <si>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</si>
  <si>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</si>
  <si>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</si>
  <si>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</si>
  <si>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</si>
  <si>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</si>
  <si>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</si>
  <si>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</si>
  <si>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</si>
  <si>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</si>
  <si>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</si>
  <si>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</si>
  <si>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</si>
  <si>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</si>
  <si>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</si>
  <si>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</si>
  <si>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</si>
  <si>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</si>
  <si>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</si>
  <si>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</si>
  <si>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</si>
  <si>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</si>
  <si>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</si>
  <si>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</si>
  <si>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</si>
  <si>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</si>
  <si>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</si>
  <si>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</si>
  <si>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</si>
  <si>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</si>
  <si>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</si>
  <si>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</si>
  <si>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</si>
  <si>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</si>
  <si>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</si>
  <si>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</si>
  <si>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</si>
  <si>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</si>
  <si>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</si>
  <si>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</si>
  <si>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</si>
  <si>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</si>
  <si>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</si>
  <si>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</si>
  <si>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</si>
  <si>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</si>
  <si>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</si>
  <si>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</si>
  <si>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</si>
  <si>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</si>
  <si>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</si>
  <si>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</si>
  <si>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</si>
  <si>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</si>
  <si>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</si>
  <si>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</si>
  <si>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</si>
  <si>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</si>
  <si>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</si>
  <si>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</si>
  <si>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</si>
  <si>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</si>
  <si>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</si>
  <si>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</si>
  <si>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</si>
  <si>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</si>
  <si>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</si>
  <si>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</si>
  <si>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</si>
  <si>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</si>
  <si>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</si>
  <si>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</si>
  <si>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</si>
  <si>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</si>
  <si>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</si>
  <si>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</si>
  <si>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</si>
  <si>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</si>
  <si>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</si>
  <si>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</si>
  <si>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</si>
  <si>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</si>
  <si>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</si>
  <si>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</si>
  <si>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</si>
  <si>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</si>
  <si>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</si>
  <si>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</si>
  <si>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</si>
  <si>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</si>
  <si>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</si>
  <si>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</si>
  <si>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</si>
  <si>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</si>
  <si>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</si>
  <si>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</si>
  <si>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</si>
  <si>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</si>
  <si>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</si>
  <si>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</si>
  <si>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</si>
  <si>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</si>
  <si>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</si>
  <si>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</si>
  <si>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</si>
  <si>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</si>
  <si>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</si>
  <si>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</si>
  <si>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</si>
  <si>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</si>
  <si>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</si>
  <si>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</si>
  <si>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</si>
  <si>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</si>
  <si>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</si>
  <si>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</si>
  <si>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</si>
  <si>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</si>
  <si>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</si>
  <si>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</si>
  <si>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</si>
  <si>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</si>
  <si>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</si>
  <si>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</si>
  <si>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</si>
  <si>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</si>
  <si>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</si>
  <si>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</si>
  <si>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</si>
  <si>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</si>
  <si>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</si>
  <si>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</si>
  <si>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</si>
  <si>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</si>
  <si>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</si>
  <si>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</si>
  <si>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</si>
  <si>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</si>
  <si>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</si>
  <si>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</si>
  <si>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</si>
  <si>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</si>
  <si>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</si>
  <si>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</si>
  <si>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</si>
  <si>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</si>
  <si>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</si>
  <si>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</si>
  <si>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</si>
  <si>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</si>
  <si>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</si>
  <si>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</si>
  <si>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</si>
  <si>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</si>
  <si>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</si>
  <si>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</si>
  <si>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</si>
  <si>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</si>
  <si>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</si>
  <si>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</si>
  <si>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</si>
  <si>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</si>
  <si>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</si>
  <si>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</si>
  <si>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</si>
  <si>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</si>
  <si>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</si>
  <si>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</si>
  <si>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</si>
  <si>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</si>
  <si>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</si>
  <si>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</si>
  <si>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</si>
  <si>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</si>
  <si>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</si>
  <si>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</si>
  <si>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</si>
  <si>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</si>
  <si>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</si>
  <si>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</si>
  <si>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</si>
  <si>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</si>
  <si>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</si>
  <si>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</si>
  <si>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</si>
  <si>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</si>
  <si>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</si>
  <si>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</si>
  <si>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</si>
  <si>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</si>
  <si>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</si>
  <si>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</si>
  <si>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</si>
  <si>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</si>
  <si>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</si>
  <si>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</si>
  <si>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</si>
  <si>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</si>
  <si>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</si>
  <si>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</si>
  <si>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</si>
  <si>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</si>
  <si>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</si>
  <si>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</si>
  <si>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</si>
  <si>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</si>
  <si>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</si>
  <si>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</si>
  <si>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</si>
  <si>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</si>
  <si>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</si>
  <si>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</si>
  <si>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</si>
  <si>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</si>
  <si>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</si>
  <si>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</si>
  <si>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</si>
  <si>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</si>
  <si>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</si>
  <si>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</si>
  <si>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</si>
  <si>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</si>
  <si>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</si>
  <si>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</si>
  <si>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</si>
  <si>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</si>
  <si>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</si>
  <si>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</si>
  <si>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</si>
  <si>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</si>
  <si>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</si>
  <si>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</si>
  <si>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</si>
  <si>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</si>
  <si>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</si>
  <si>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</si>
  <si>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</si>
  <si>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</si>
  <si>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</si>
  <si>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</si>
  <si>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</si>
  <si>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</si>
  <si>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</si>
  <si>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</si>
  <si>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</si>
  <si>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</si>
  <si>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</si>
  <si>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</si>
  <si>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</si>
  <si>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</si>
  <si>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</si>
  <si>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</si>
  <si>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</si>
  <si>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</si>
  <si>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</si>
  <si>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</si>
  <si>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</si>
  <si>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</si>
  <si>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</si>
  <si>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</si>
  <si>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</si>
  <si>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</si>
  <si>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</si>
  <si>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</si>
  <si>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</si>
  <si>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</si>
  <si>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</si>
  <si>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</si>
  <si>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</si>
  <si>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</si>
  <si>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</si>
  <si>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</si>
  <si>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</si>
  <si>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</si>
  <si>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</si>
  <si>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</si>
  <si>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</si>
  <si>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</si>
  <si>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</si>
  <si>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</si>
  <si>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</si>
  <si>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</si>
  <si>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</si>
  <si>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</si>
  <si>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</si>
  <si>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</si>
  <si>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</si>
  <si>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</si>
  <si>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</si>
  <si>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</si>
  <si>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</si>
  <si>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</si>
  <si>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</si>
  <si>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</si>
  <si>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</si>
  <si>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</si>
  <si>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</si>
  <si>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</si>
  <si>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</si>
  <si>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</si>
  <si>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</si>
  <si>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</si>
  <si>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</si>
  <si>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</si>
  <si>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</si>
  <si>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</si>
  <si>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</si>
  <si>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</si>
  <si>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</si>
  <si>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</si>
  <si>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</si>
  <si>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</si>
  <si>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</si>
  <si>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</si>
  <si>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</si>
  <si>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</si>
  <si>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</si>
  <si>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</si>
  <si>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</si>
  <si>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</si>
  <si>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</si>
  <si>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</si>
  <si>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</si>
  <si>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</si>
  <si>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</si>
  <si>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</si>
  <si>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</si>
  <si>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</si>
  <si>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</si>
  <si>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</si>
  <si>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</si>
  <si>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</si>
  <si>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</si>
  <si>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</si>
  <si>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</si>
  <si>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</si>
  <si>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</si>
  <si>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</si>
  <si>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</si>
  <si>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</si>
  <si>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</si>
  <si>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</si>
  <si>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</si>
  <si>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</si>
  <si>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</si>
  <si>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</si>
  <si>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</si>
  <si>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</si>
  <si>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</si>
  <si>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</si>
  <si>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</si>
  <si>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</si>
  <si>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</si>
  <si>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</si>
  <si>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</si>
  <si>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</si>
  <si>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</si>
  <si>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</si>
  <si>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</si>
  <si>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</si>
  <si>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</si>
  <si>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</si>
  <si>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</si>
  <si>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</si>
  <si>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</si>
  <si>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</si>
  <si>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</si>
  <si>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</si>
  <si>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</si>
  <si>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</si>
  <si>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</si>
  <si>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</si>
  <si>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</si>
  <si>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</si>
  <si>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</si>
  <si>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</si>
  <si>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</si>
  <si>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</si>
  <si>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</si>
  <si>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</si>
  <si>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</si>
  <si>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</si>
  <si>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</si>
  <si>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</si>
  <si>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</si>
  <si>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</si>
  <si>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</si>
  <si>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</si>
  <si>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</si>
  <si>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</si>
  <si>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</si>
  <si>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</si>
  <si>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</si>
  <si>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</si>
  <si>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</si>
  <si>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</si>
  <si>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</si>
  <si>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</si>
  <si>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</si>
  <si>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</si>
  <si>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</si>
  <si>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</si>
  <si>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</si>
  <si>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</si>
  <si>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</si>
  <si>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</si>
  <si>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</si>
  <si>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</si>
  <si>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</si>
  <si>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</si>
  <si>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</si>
  <si>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</si>
  <si>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</si>
  <si>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</si>
  <si>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</si>
  <si>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</si>
  <si>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</si>
  <si>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</si>
  <si>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</si>
  <si>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</si>
  <si>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</si>
  <si>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</si>
  <si>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</si>
  <si>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</si>
  <si>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</si>
  <si>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</si>
  <si>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</si>
  <si>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</si>
  <si>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</si>
  <si>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</si>
  <si>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</si>
  <si>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</si>
  <si>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</si>
  <si>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</si>
  <si>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</si>
  <si>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</si>
  <si>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</si>
  <si>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</si>
  <si>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</si>
  <si>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</si>
  <si>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</si>
  <si>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</si>
  <si>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</si>
  <si>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</si>
  <si>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</si>
  <si>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</si>
  <si>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</si>
  <si>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</si>
  <si>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</si>
  <si>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</si>
  <si>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</si>
  <si>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</si>
  <si>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</si>
  <si>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</si>
  <si>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</si>
  <si>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</si>
  <si>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</si>
  <si>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</si>
  <si>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</si>
  <si>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</si>
  <si>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</si>
  <si>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</si>
  <si>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</si>
  <si>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</si>
  <si>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</si>
  <si>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</si>
  <si>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</si>
  <si>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</si>
  <si>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</si>
  <si>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</si>
  <si>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</si>
  <si>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</si>
  <si>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</si>
  <si>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</si>
  <si>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</si>
  <si>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</si>
  <si>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</si>
  <si>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</si>
  <si>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</si>
  <si>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</si>
  <si>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</si>
  <si>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</si>
  <si>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</si>
  <si>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</si>
  <si>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</si>
  <si>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</si>
  <si>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</si>
  <si>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</si>
  <si>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</si>
  <si>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</si>
  <si>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</si>
  <si>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</si>
  <si>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</si>
  <si>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</si>
  <si>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</si>
  <si>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</si>
  <si>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</si>
  <si>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</si>
  <si>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</si>
  <si>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</si>
  <si>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</si>
  <si>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</si>
  <si>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</si>
  <si>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</si>
  <si>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</si>
  <si>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</si>
  <si>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</si>
  <si>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</si>
  <si>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</si>
  <si>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</si>
  <si>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</si>
  <si>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</si>
  <si>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</si>
  <si>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</si>
  <si>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</si>
  <si>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</si>
  <si>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</si>
  <si>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</si>
  <si>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</si>
  <si>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</si>
  <si>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</si>
  <si>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</si>
  <si>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</si>
  <si>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</si>
  <si>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</si>
  <si>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</si>
  <si>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</si>
  <si>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</si>
  <si>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</si>
  <si>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</si>
  <si>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</si>
  <si>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</si>
  <si>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</si>
  <si>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</si>
  <si>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</si>
  <si>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</si>
  <si>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</si>
  <si>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</si>
  <si>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</si>
  <si>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</si>
  <si>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</si>
  <si>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</si>
  <si>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</si>
  <si>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</si>
  <si>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</si>
  <si>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</si>
  <si>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</si>
  <si>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</si>
  <si>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</si>
  <si>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</si>
  <si>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</si>
  <si>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</si>
  <si>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</si>
  <si>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</si>
  <si>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</si>
  <si>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</si>
  <si>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</si>
  <si>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</si>
  <si>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</si>
  <si>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</si>
  <si>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</si>
  <si>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</si>
  <si>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</si>
  <si>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</si>
  <si>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</si>
  <si>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</si>
  <si>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</si>
  <si>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</si>
  <si>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</si>
  <si>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</si>
  <si>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</si>
  <si>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</si>
  <si>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</si>
  <si>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</si>
  <si>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</si>
  <si>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</si>
  <si>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</si>
  <si>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</si>
  <si>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</si>
  <si>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</si>
  <si>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</si>
  <si>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</si>
  <si>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</si>
  <si>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</si>
  <si>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</si>
  <si>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</si>
  <si>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</si>
  <si>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</si>
  <si>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</si>
  <si>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</si>
  <si>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</si>
  <si>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</si>
  <si>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</si>
  <si>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</si>
  <si>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</si>
  <si>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</si>
  <si>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</si>
  <si>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</si>
  <si>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</si>
  <si>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</si>
  <si>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</si>
  <si>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</si>
  <si>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</si>
  <si>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</si>
  <si>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</si>
  <si>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</si>
  <si>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</si>
  <si>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</si>
  <si>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</si>
  <si>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</si>
  <si>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</si>
  <si>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</si>
  <si>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</si>
  <si>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</si>
  <si>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</si>
  <si>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</si>
  <si>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</si>
  <si>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</si>
  <si>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</si>
  <si>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</si>
  <si>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</si>
  <si>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</si>
  <si>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</si>
  <si>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</si>
  <si>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</si>
  <si>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</si>
  <si>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</si>
  <si>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</si>
  <si>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</si>
  <si>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</si>
  <si>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</si>
  <si>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</si>
  <si>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</si>
  <si>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</si>
  <si>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</si>
  <si>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</si>
  <si>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</si>
  <si>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</si>
  <si>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</si>
  <si>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</si>
  <si>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</si>
  <si>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</si>
  <si>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</si>
  <si>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</si>
  <si>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</si>
  <si>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</si>
  <si>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</si>
  <si>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</si>
  <si>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</si>
  <si>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</si>
  <si>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</si>
  <si>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</si>
  <si>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</si>
  <si>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</si>
  <si>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</si>
  <si>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</si>
  <si>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</si>
  <si>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</si>
  <si>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</si>
  <si>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</si>
  <si>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</si>
  <si>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</si>
  <si>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</si>
  <si>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</si>
  <si>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</si>
  <si>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</si>
  <si>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</si>
  <si>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</si>
  <si>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</si>
  <si>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</si>
  <si>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</si>
  <si>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</si>
  <si>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</si>
  <si>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</si>
  <si>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</si>
  <si>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</si>
  <si>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</si>
  <si>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</si>
  <si>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</si>
  <si>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</si>
  <si>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</si>
  <si>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</si>
  <si>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</si>
  <si>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</si>
  <si>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</si>
  <si>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</si>
  <si>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</si>
  <si>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</si>
  <si>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</si>
  <si>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</si>
  <si>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</si>
  <si>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</si>
  <si>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</si>
  <si>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</si>
  <si>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</si>
  <si>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</si>
  <si>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</si>
  <si>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</si>
  <si>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</si>
  <si>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</si>
  <si>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</si>
  <si>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</si>
  <si>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</si>
  <si>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</si>
  <si>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</si>
  <si>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</si>
  <si>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</si>
  <si>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</si>
  <si>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</si>
  <si>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</si>
  <si>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</si>
  <si>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</si>
  <si>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</si>
  <si>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</si>
  <si>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</si>
  <si>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</si>
  <si>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</si>
  <si>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</si>
  <si>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</si>
  <si>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</si>
  <si>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</si>
  <si>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</si>
  <si>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</si>
  <si>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</si>
  <si>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</si>
  <si>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</si>
  <si>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</si>
  <si>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</si>
  <si>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</si>
  <si>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</si>
  <si>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</si>
  <si>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</si>
  <si>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</si>
  <si>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</si>
  <si>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</si>
  <si>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</si>
  <si>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</si>
  <si>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</si>
  <si>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</si>
  <si>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</si>
  <si>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</si>
  <si>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</si>
  <si>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</si>
  <si>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</si>
  <si>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</si>
  <si>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</si>
  <si>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</si>
  <si>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</si>
  <si>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</si>
  <si>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</si>
  <si>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</si>
  <si>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</si>
  <si>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</si>
  <si>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</si>
  <si>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</si>
  <si>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</si>
  <si>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</si>
  <si>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</si>
  <si>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</si>
  <si>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</si>
  <si>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</si>
  <si>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</si>
  <si>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</si>
  <si>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</si>
  <si>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</si>
  <si>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</si>
  <si>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</si>
  <si>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</si>
  <si>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</si>
  <si>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</si>
  <si>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</si>
  <si>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</si>
  <si>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</si>
  <si>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</si>
  <si>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</si>
  <si>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</si>
  <si>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</si>
  <si>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</si>
  <si>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</si>
  <si>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</si>
  <si>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</si>
  <si>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</si>
  <si>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</si>
  <si>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</si>
  <si>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</si>
  <si>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</si>
  <si>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</si>
  <si>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</si>
  <si>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</si>
  <si>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</si>
  <si>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</si>
  <si>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</si>
  <si>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</si>
  <si>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</si>
  <si>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</si>
  <si>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</si>
  <si>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</si>
  <si>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</si>
  <si>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</si>
  <si>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</si>
  <si>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</si>
  <si>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</si>
  <si>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</si>
  <si>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</si>
  <si>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</si>
  <si>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</si>
  <si>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</si>
  <si>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</si>
  <si>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</si>
  <si>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</si>
  <si>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</si>
  <si>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</si>
  <si>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</si>
  <si>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</si>
  <si>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</si>
  <si>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</si>
  <si>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</si>
  <si>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</si>
  <si>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</si>
  <si>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</si>
  <si>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</si>
  <si>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</si>
  <si>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</si>
  <si>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</si>
  <si>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</si>
  <si>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</si>
  <si>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</si>
  <si>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</si>
  <si>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</si>
  <si>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</si>
  <si>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</si>
  <si>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</si>
  <si>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</si>
  <si>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</si>
  <si>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</si>
  <si>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</si>
  <si>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</si>
  <si>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</si>
  <si>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</si>
  <si>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</si>
  <si>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</si>
  <si>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</si>
  <si>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</si>
  <si>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</si>
  <si>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</si>
  <si>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</si>
  <si>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</si>
  <si>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</si>
  <si>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</si>
  <si>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</si>
  <si>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</si>
  <si>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</si>
  <si>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</si>
  <si>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</si>
  <si>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</si>
  <si>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</si>
  <si>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</si>
  <si>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</si>
  <si>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</si>
  <si>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</si>
  <si>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</si>
  <si>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</si>
  <si>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</si>
  <si>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</si>
  <si>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</si>
  <si>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</si>
  <si>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</si>
  <si>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</si>
  <si>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</si>
  <si>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</si>
  <si>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</si>
  <si>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</si>
  <si>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</si>
  <si>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</si>
  <si>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</si>
  <si>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</si>
  <si>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</si>
  <si>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</si>
  <si>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</si>
  <si>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</si>
  <si>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</si>
  <si>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</si>
  <si>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</si>
  <si>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</si>
  <si>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</si>
  <si>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</si>
  <si>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</si>
  <si>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</si>
  <si>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</si>
  <si>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</si>
  <si>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</si>
  <si>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</si>
  <si>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</si>
  <si>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</si>
  <si>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</si>
  <si>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</si>
  <si>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</si>
  <si>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</si>
  <si>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</si>
  <si>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</si>
  <si>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</si>
  <si>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</si>
  <si>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</si>
  <si>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</si>
  <si>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</si>
  <si>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</si>
  <si>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</si>
  <si>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</si>
  <si>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</si>
  <si>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</si>
  <si>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</si>
  <si>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</si>
  <si>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</si>
  <si>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</si>
  <si>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</si>
  <si>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</si>
  <si>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</si>
  <si>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</si>
  <si>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</si>
  <si>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</si>
  <si>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</si>
  <si>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</si>
  <si>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</si>
  <si>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</si>
  <si>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</si>
  <si>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</si>
  <si>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</si>
  <si>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</si>
  <si>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</si>
  <si>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</si>
  <si>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</si>
  <si>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</si>
  <si>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</si>
  <si>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</si>
  <si>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</si>
  <si>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</si>
  <si>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</si>
  <si>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</si>
  <si>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</si>
  <si>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</si>
  <si>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</si>
  <si>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</si>
  <si>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</si>
  <si>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</si>
  <si>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</si>
  <si>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</si>
  <si>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</si>
  <si>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</si>
  <si>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</si>
  <si>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</si>
  <si>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</si>
  <si>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</si>
  <si>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</si>
  <si>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</si>
  <si>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</si>
  <si>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</si>
  <si>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</si>
  <si>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</si>
  <si>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</si>
  <si>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</si>
  <si>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</si>
  <si>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</si>
  <si>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</si>
  <si>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</si>
  <si>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</si>
  <si>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</si>
  <si>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</si>
  <si>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</si>
  <si>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</si>
  <si>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</si>
  <si>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</si>
  <si>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</si>
  <si>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</si>
  <si>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</si>
  <si>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</si>
  <si>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</si>
  <si>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</si>
  <si>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</si>
  <si>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</si>
  <si>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</si>
  <si>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</si>
  <si>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</si>
  <si>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</si>
  <si>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</si>
  <si>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</si>
  <si>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</si>
  <si>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</si>
  <si>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</si>
  <si>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</si>
  <si>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</si>
  <si>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</si>
  <si>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</si>
  <si>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</si>
  <si>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</si>
  <si>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</si>
  <si>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</si>
  <si>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</si>
  <si>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</si>
  <si>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</si>
  <si>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</si>
  <si>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</si>
  <si>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</si>
  <si>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</si>
  <si>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</si>
  <si>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</si>
  <si>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</si>
  <si>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</si>
  <si>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</si>
  <si>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</si>
  <si>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</si>
  <si>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</si>
  <si>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</si>
  <si>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</si>
  <si>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</si>
  <si>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</si>
  <si>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</si>
  <si>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</si>
  <si>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</si>
  <si>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</si>
  <si>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</si>
  <si>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</si>
  <si>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</si>
  <si>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</si>
  <si>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</si>
  <si>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</si>
  <si>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</si>
  <si>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</si>
  <si>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</si>
  <si>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</si>
  <si>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</si>
  <si>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</si>
  <si>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</si>
  <si>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</si>
  <si>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</si>
  <si>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</si>
  <si>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</si>
  <si>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</si>
  <si>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</si>
  <si>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</si>
  <si>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</si>
  <si>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</si>
  <si>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</si>
  <si>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</si>
  <si>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</si>
  <si>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</si>
  <si>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</si>
  <si>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</si>
  <si>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</si>
  <si>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</si>
  <si>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</si>
  <si>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</si>
  <si>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</si>
  <si>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</si>
  <si>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</si>
  <si>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</si>
  <si>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</si>
  <si>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</si>
  <si>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</si>
  <si>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</si>
  <si>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</si>
  <si>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</si>
  <si>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</si>
  <si>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</si>
  <si>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</si>
  <si>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</si>
  <si>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</si>
  <si>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</si>
  <si>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</si>
  <si>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</si>
  <si>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</si>
  <si>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</si>
  <si>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</si>
  <si>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</si>
  <si>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</si>
  <si>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</si>
  <si>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</si>
  <si>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</si>
  <si>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</si>
  <si>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</si>
  <si>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</si>
  <si>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</si>
  <si>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</si>
  <si>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</si>
  <si>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</si>
  <si>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</si>
  <si>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</si>
  <si>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</si>
  <si>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</si>
  <si>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</si>
  <si>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</si>
  <si>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</si>
  <si>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</si>
  <si>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</si>
  <si>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</si>
  <si>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</si>
  <si>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</si>
  <si>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</si>
  <si>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</si>
  <si>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</si>
  <si>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</si>
  <si>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</si>
  <si>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</si>
  <si>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</si>
  <si>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</si>
  <si>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</si>
  <si>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</si>
  <si>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</si>
  <si>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</si>
  <si>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</si>
  <si>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</si>
  <si>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</si>
  <si>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</si>
  <si>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</si>
  <si>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</si>
  <si>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</si>
  <si>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</si>
  <si>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</si>
  <si>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</si>
  <si>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</si>
  <si>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</si>
  <si>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</si>
  <si>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</si>
  <si>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</si>
  <si>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</si>
  <si>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</si>
  <si>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</si>
  <si>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</si>
  <si>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</si>
  <si>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</si>
  <si>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</si>
  <si>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</si>
  <si>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</si>
  <si>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</si>
  <si>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</si>
  <si>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</si>
  <si>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</si>
  <si>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</si>
  <si>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</si>
  <si>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</si>
  <si>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</si>
  <si>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</si>
  <si>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</si>
  <si>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</si>
  <si>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</si>
  <si>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</si>
  <si>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</si>
  <si>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</si>
  <si>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</si>
  <si>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</si>
  <si>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</si>
  <si>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</si>
  <si>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</si>
  <si>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</si>
  <si>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</si>
  <si>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</si>
  <si>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</si>
  <si>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</si>
  <si>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</si>
  <si>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</si>
  <si>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</si>
  <si>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</si>
  <si>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</si>
  <si>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</si>
  <si>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</si>
  <si>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</si>
  <si>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</si>
  <si>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</si>
  <si>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</si>
  <si>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</si>
  <si>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</si>
  <si>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</si>
  <si>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</si>
  <si>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</si>
  <si>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</si>
  <si>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</si>
  <si>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</si>
  <si>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</si>
  <si>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</si>
  <si>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</si>
  <si>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</si>
  <si>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</si>
  <si>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</si>
  <si>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</si>
  <si>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</si>
  <si>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</si>
  <si>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</si>
  <si>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</si>
  <si>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</si>
  <si>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</si>
  <si>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</si>
  <si>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</si>
  <si>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</si>
  <si>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</si>
  <si>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</si>
  <si>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</si>
  <si>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</si>
  <si>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</si>
  <si>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</si>
  <si>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</si>
  <si>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</si>
  <si>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</si>
  <si>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</si>
  <si>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</si>
  <si>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</si>
  <si>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</si>
  <si>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</si>
  <si>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</si>
  <si>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</si>
  <si>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</si>
  <si>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</si>
  <si>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</si>
  <si>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</si>
  <si>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</si>
  <si>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</si>
  <si>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</si>
  <si>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</si>
  <si>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</si>
  <si>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</si>
  <si>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</si>
  <si>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</si>
  <si>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</si>
  <si>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</si>
  <si>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</si>
  <si>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</si>
  <si>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</si>
  <si>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</si>
  <si>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</si>
  <si>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</si>
  <si>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</si>
  <si>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</si>
  <si>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</si>
  <si>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</si>
  <si>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</si>
  <si>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</si>
  <si>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</si>
  <si>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</si>
  <si>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</si>
  <si>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</si>
  <si>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</si>
  <si>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</si>
  <si>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</si>
  <si>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</si>
  <si>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</si>
  <si>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</si>
  <si>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</si>
  <si>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</si>
  <si>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</si>
  <si>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</si>
  <si>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</si>
  <si>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</si>
  <si>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</si>
  <si>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</si>
  <si>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</si>
  <si>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</si>
  <si>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</si>
  <si>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</si>
  <si>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</si>
  <si>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</si>
  <si>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</si>
  <si>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</si>
  <si>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</si>
  <si>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</si>
  <si>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</si>
  <si>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</si>
  <si>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</si>
  <si>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</si>
  <si>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</si>
  <si>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</si>
  <si>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</si>
  <si>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</si>
  <si>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</si>
  <si>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</si>
  <si>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</si>
  <si>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</si>
  <si>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</si>
  <si>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</si>
  <si>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</si>
  <si>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</si>
  <si>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</si>
  <si>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</si>
  <si>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</si>
  <si>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</si>
  <si>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</si>
  <si>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</si>
  <si>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</si>
  <si>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</si>
  <si>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</si>
  <si>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</si>
  <si>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</si>
  <si>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</si>
  <si>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</si>
  <si>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</si>
  <si>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</si>
  <si>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</si>
  <si>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</si>
  <si>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</si>
  <si>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</si>
  <si>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</si>
  <si>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</si>
  <si>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</si>
  <si>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</si>
  <si>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</si>
  <si>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</si>
  <si>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</si>
  <si>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</si>
  <si>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</si>
  <si>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</si>
  <si>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</si>
  <si>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</si>
  <si>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</si>
  <si>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</si>
  <si>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</si>
  <si>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</si>
  <si>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</si>
  <si>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</si>
  <si>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</si>
  <si>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</si>
  <si>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</si>
  <si>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</si>
  <si>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</si>
  <si>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</si>
  <si>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</si>
  <si>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</si>
  <si>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</si>
  <si>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</si>
  <si>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</si>
  <si>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</si>
  <si>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</si>
  <si>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</si>
  <si>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</si>
  <si>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</si>
  <si>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</si>
  <si>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</si>
  <si>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</si>
  <si>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</si>
  <si>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</si>
  <si>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</si>
  <si>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</si>
  <si>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</si>
  <si>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</si>
  <si>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</si>
  <si>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</si>
  <si>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</si>
  <si>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</si>
  <si>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</si>
  <si>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</si>
  <si>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</si>
  <si>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</si>
  <si>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</si>
  <si>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</si>
  <si>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</si>
  <si>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</si>
  <si>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</si>
  <si>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</si>
  <si>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</si>
  <si>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</si>
  <si>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</si>
  <si>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</si>
  <si>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</si>
  <si>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</si>
  <si>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</si>
  <si>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</si>
  <si>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</si>
  <si>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</si>
  <si>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</si>
  <si>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</si>
  <si>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</si>
  <si>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</si>
  <si>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</si>
  <si>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</si>
  <si>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</si>
  <si>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</si>
  <si>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</si>
  <si>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</si>
  <si>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</si>
  <si>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</si>
  <si>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</si>
  <si>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</si>
  <si>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</si>
  <si>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</si>
  <si>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</si>
  <si>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</si>
  <si>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</si>
  <si>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</si>
  <si>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</si>
  <si>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</si>
  <si>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</si>
  <si>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</si>
  <si>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</si>
  <si>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</si>
  <si>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</si>
  <si>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</si>
  <si>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</si>
  <si>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</si>
  <si>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</si>
  <si>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</si>
  <si>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</si>
  <si>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</si>
  <si>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</si>
  <si>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</si>
  <si>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</si>
  <si>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</si>
  <si>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</si>
  <si>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</si>
  <si>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</si>
  <si>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</si>
  <si>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</si>
  <si>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</si>
  <si>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</si>
  <si>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</si>
  <si>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</si>
  <si>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</si>
  <si>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</si>
  <si>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</si>
  <si>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</si>
  <si>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</si>
  <si>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</si>
  <si>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</si>
  <si>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</si>
  <si>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</si>
  <si>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</si>
  <si>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</si>
  <si>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</si>
  <si>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</si>
  <si>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</si>
  <si>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</si>
  <si>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</si>
  <si>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</si>
  <si>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</si>
  <si>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</si>
  <si>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</si>
  <si>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</si>
  <si>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</si>
  <si>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</si>
  <si>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</si>
  <si>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</si>
  <si>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</si>
  <si>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</si>
  <si>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</si>
  <si>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</si>
  <si>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</si>
  <si>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</si>
  <si>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</si>
  <si>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</si>
  <si>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</si>
  <si>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</si>
  <si>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</si>
  <si>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</si>
  <si>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</si>
  <si>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</si>
  <si>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</si>
  <si>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</si>
  <si>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</si>
  <si>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</si>
  <si>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</si>
  <si>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</si>
  <si>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</si>
  <si>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</si>
  <si>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</si>
  <si>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</si>
  <si>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</si>
  <si>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</si>
  <si>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</si>
  <si>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</si>
  <si>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</si>
  <si>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</si>
  <si>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</si>
  <si>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</si>
  <si>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</si>
  <si>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</si>
  <si>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</si>
  <si>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</si>
  <si>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</si>
  <si>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</si>
  <si>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</si>
  <si>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</si>
  <si>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</si>
  <si>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</si>
  <si>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</si>
  <si>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</si>
  <si>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</si>
  <si>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</si>
  <si>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</si>
  <si>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</si>
  <si>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</si>
  <si>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</si>
  <si>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</si>
  <si>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</si>
  <si>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</si>
  <si>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</si>
  <si>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</si>
  <si>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</si>
  <si>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</si>
  <si>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</si>
  <si>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</si>
  <si>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</si>
  <si>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</si>
  <si>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</si>
  <si>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</si>
  <si>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</si>
  <si>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</si>
  <si>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</si>
  <si>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</si>
  <si>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</si>
  <si>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</si>
  <si>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</si>
  <si>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</si>
  <si>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</si>
  <si>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</si>
  <si>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</si>
  <si>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</si>
  <si>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</si>
  <si>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</si>
  <si>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</si>
  <si>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</si>
  <si>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</si>
  <si>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</si>
  <si>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</si>
  <si>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</si>
  <si>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</si>
  <si>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</si>
  <si>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</si>
  <si>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</si>
  <si>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</si>
  <si>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</si>
  <si>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</si>
  <si>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</si>
  <si>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</si>
  <si>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</si>
  <si>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</si>
  <si>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</si>
  <si>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</si>
  <si>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</si>
  <si>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</si>
  <si>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</si>
  <si>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</si>
  <si>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</si>
  <si>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</si>
  <si>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</si>
  <si>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</si>
  <si>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</si>
  <si>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</si>
  <si>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</si>
  <si>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</si>
  <si>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</si>
  <si>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</si>
  <si>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</si>
  <si>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</si>
  <si>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</si>
  <si>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</si>
  <si>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</si>
  <si>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</si>
  <si>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</si>
  <si>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</si>
  <si>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</si>
  <si>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</si>
  <si>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</si>
  <si>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</si>
  <si>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</si>
  <si>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</si>
  <si>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</si>
  <si>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</si>
  <si>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</si>
  <si>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</si>
  <si>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</si>
  <si>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</si>
  <si>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</si>
  <si>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</si>
  <si>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</si>
  <si>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</si>
  <si>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</si>
  <si>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</si>
  <si>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</si>
  <si>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</si>
  <si>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</si>
  <si>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</si>
  <si>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</si>
  <si>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</si>
  <si>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</si>
  <si>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</si>
  <si>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</si>
  <si>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</si>
  <si>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</si>
  <si>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</si>
  <si>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</si>
  <si>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</si>
  <si>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</si>
  <si>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</si>
  <si>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</si>
  <si>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</si>
  <si>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</si>
  <si>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</si>
  <si>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</si>
  <si>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</si>
  <si>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</si>
  <si>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</si>
  <si>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</si>
  <si>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</si>
  <si>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</si>
  <si>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</si>
  <si>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</si>
  <si>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</si>
  <si>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</si>
  <si>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</si>
  <si>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</si>
  <si>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</si>
  <si>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</si>
  <si>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</si>
  <si>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</si>
  <si>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</si>
  <si>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</si>
  <si>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</si>
  <si>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</si>
  <si>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</si>
  <si>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</si>
  <si>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</si>
  <si>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</si>
  <si>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</si>
  <si>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</si>
  <si>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</si>
  <si>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</si>
  <si>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</si>
  <si>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</si>
  <si>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</si>
  <si>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</si>
  <si>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</si>
  <si>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</si>
  <si>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</si>
  <si>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</si>
  <si>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</si>
  <si>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</si>
  <si>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</si>
  <si>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</si>
  <si>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</si>
  <si>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</si>
  <si>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</si>
  <si>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</si>
  <si>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</si>
  <si>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</si>
  <si>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</si>
  <si>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</si>
  <si>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</si>
  <si>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</si>
  <si>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</si>
  <si>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</si>
  <si>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</si>
  <si>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</si>
  <si>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</si>
  <si>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</si>
  <si>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</si>
  <si>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</si>
  <si>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</si>
  <si>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</si>
  <si>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</si>
  <si>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</si>
  <si>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</si>
  <si>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</si>
  <si>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</si>
  <si>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</si>
  <si>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</si>
  <si>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</si>
  <si>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</si>
  <si>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</si>
  <si>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</si>
  <si>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</si>
  <si>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</si>
  <si>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</si>
  <si>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</si>
  <si>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</si>
  <si>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</si>
  <si>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</si>
  <si>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</si>
  <si>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</si>
  <si>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</si>
  <si>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</si>
  <si>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</si>
  <si>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</si>
  <si>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</si>
  <si>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</si>
  <si>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</si>
  <si>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</si>
  <si>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</si>
  <si>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</si>
  <si>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</si>
  <si>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</si>
  <si>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</si>
  <si>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</si>
  <si>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</si>
  <si>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</si>
  <si>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</si>
  <si>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</si>
  <si>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</si>
  <si>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</si>
  <si>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</si>
  <si>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</si>
  <si>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</si>
  <si>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</si>
  <si>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</si>
  <si>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</si>
  <si>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</si>
  <si>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</si>
  <si>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</si>
  <si>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</si>
  <si>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</si>
  <si>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</si>
  <si>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</si>
  <si>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</si>
  <si>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</si>
  <si>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</si>
  <si>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</si>
  <si>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</si>
  <si>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</si>
  <si>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</si>
  <si>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</si>
  <si>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</si>
  <si>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</si>
  <si>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</si>
  <si>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</si>
  <si>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</si>
  <si>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</si>
  <si>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</si>
  <si>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</si>
  <si>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</si>
  <si>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</si>
  <si>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</si>
  <si>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</si>
  <si>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</si>
  <si>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</si>
  <si>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</si>
  <si>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</si>
  <si>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</si>
  <si>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</si>
  <si>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</si>
  <si>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</si>
  <si>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</si>
  <si>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</si>
  <si>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</si>
  <si>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</si>
  <si>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</si>
  <si>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</si>
  <si>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</si>
  <si>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</si>
  <si>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</si>
  <si>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</si>
  <si>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</si>
  <si>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</si>
  <si>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</si>
  <si>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</si>
  <si>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</si>
  <si>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</si>
  <si>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</si>
  <si>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</si>
  <si>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</si>
  <si>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</si>
  <si>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</si>
  <si>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</si>
  <si>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</si>
  <si>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</si>
  <si>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</si>
  <si>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</si>
  <si>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</si>
  <si>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</si>
  <si>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</si>
  <si>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</si>
  <si>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</si>
  <si>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</si>
  <si>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</si>
  <si>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</si>
  <si>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</si>
  <si>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</si>
  <si>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</si>
  <si>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</si>
  <si>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</si>
  <si>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</si>
  <si>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</si>
  <si>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</si>
  <si>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</si>
  <si>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</si>
  <si>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</si>
  <si>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</si>
  <si>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</si>
  <si>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</si>
  <si>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</si>
  <si>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</si>
  <si>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</si>
  <si>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</si>
  <si>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</si>
  <si>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</si>
  <si>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</si>
  <si>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</si>
  <si>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</si>
  <si>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</si>
  <si>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</si>
  <si>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</si>
  <si>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</si>
  <si>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</si>
  <si>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</si>
  <si>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</si>
  <si>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</si>
  <si>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</si>
  <si>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</si>
  <si>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</si>
  <si>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</si>
  <si>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</si>
  <si>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</si>
  <si>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</si>
  <si>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</si>
  <si>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</si>
  <si>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</si>
  <si>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</si>
  <si>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</si>
  <si>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</si>
  <si>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</si>
  <si>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</si>
  <si>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</si>
  <si>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</si>
  <si>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</si>
  <si>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</si>
  <si>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</si>
  <si>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</si>
  <si>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</si>
  <si>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</si>
  <si>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</si>
  <si>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</si>
  <si>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</si>
  <si>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</si>
  <si>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</si>
  <si>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</si>
  <si>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</si>
  <si>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</si>
  <si>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</si>
  <si>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</si>
  <si>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</si>
  <si>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</si>
  <si>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</si>
  <si>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</si>
  <si>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</si>
  <si>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</si>
  <si>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</si>
  <si>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</si>
  <si>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</si>
  <si>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</si>
  <si>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</si>
  <si>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</si>
  <si>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</si>
  <si>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</si>
  <si>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</si>
  <si>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</si>
  <si>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</si>
  <si>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</si>
  <si>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</si>
  <si>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</si>
  <si>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</si>
  <si>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</si>
  <si>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</si>
  <si>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</si>
  <si>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</si>
  <si>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</si>
  <si>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</si>
  <si>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</si>
  <si>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</si>
  <si>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</si>
  <si>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</si>
  <si>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</si>
  <si>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</si>
  <si>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</si>
  <si>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</si>
  <si>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</si>
  <si>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</si>
  <si>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</si>
  <si>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</si>
  <si>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</si>
  <si>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</si>
  <si>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</si>
  <si>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</si>
  <si>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</si>
  <si>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</si>
  <si>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</si>
  <si>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</si>
  <si>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</si>
  <si>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</si>
  <si>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</si>
  <si>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</si>
  <si>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</si>
  <si>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</si>
  <si>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</si>
  <si>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</si>
  <si>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</si>
  <si>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</si>
  <si>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</si>
  <si>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</si>
  <si>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</si>
  <si>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</si>
  <si>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</si>
  <si>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</si>
  <si>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</si>
  <si>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</si>
  <si>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</si>
  <si>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</si>
  <si>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</si>
  <si>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</si>
  <si>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</si>
  <si>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</si>
  <si>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</si>
  <si>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</si>
  <si>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</si>
  <si>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</si>
  <si>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</si>
  <si>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</si>
  <si>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</si>
  <si>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</si>
  <si>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</si>
  <si>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</si>
  <si>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</si>
  <si>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</si>
  <si>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</si>
  <si>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</si>
  <si>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</si>
  <si>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</si>
  <si>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</si>
  <si>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</si>
  <si>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</si>
  <si>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</si>
  <si>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</si>
  <si>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</si>
  <si>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</si>
  <si>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</si>
  <si>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</si>
  <si>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</si>
  <si>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</si>
  <si>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</si>
  <si>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</si>
  <si>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</si>
  <si>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</si>
  <si>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</si>
  <si>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</si>
  <si>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</si>
  <si>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</si>
  <si>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</si>
  <si>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</si>
  <si>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</si>
  <si>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</si>
  <si>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</si>
  <si>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</si>
  <si>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</si>
  <si>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</si>
  <si>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</si>
  <si>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</si>
  <si>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</si>
  <si>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</si>
  <si>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</si>
  <si>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</si>
  <si>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</si>
  <si>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</si>
  <si>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</si>
  <si>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</si>
  <si>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</si>
  <si>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</si>
  <si>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</si>
  <si>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</si>
  <si>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</si>
  <si>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</si>
  <si>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</si>
  <si>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</si>
  <si>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</si>
  <si>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</si>
  <si>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</si>
  <si>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</si>
  <si>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</si>
  <si>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</si>
  <si>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</si>
  <si>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</si>
  <si>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</si>
  <si>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</si>
  <si>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</si>
  <si>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</si>
  <si>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</si>
  <si>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</si>
  <si>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</si>
  <si>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</si>
  <si>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</si>
  <si>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</si>
  <si>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</si>
  <si>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</si>
  <si>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</si>
  <si>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</si>
  <si>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</si>
  <si>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</si>
  <si>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</si>
  <si>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</si>
  <si>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</si>
  <si>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</si>
  <si>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</si>
  <si>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</si>
  <si>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</si>
  <si>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</si>
  <si>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</si>
  <si>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</si>
  <si>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</si>
  <si>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</si>
  <si>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</si>
  <si>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</si>
  <si>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</si>
  <si>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</si>
  <si>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</si>
  <si>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</si>
  <si>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</si>
  <si>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</si>
  <si>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</si>
  <si>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</si>
  <si>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</si>
  <si>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</si>
  <si>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</si>
  <si>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</si>
  <si>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</si>
  <si>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</si>
  <si>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</si>
  <si>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</si>
  <si>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</si>
  <si>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</si>
  <si>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</si>
  <si>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</si>
  <si>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</si>
  <si>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</si>
  <si>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</si>
  <si>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</si>
  <si>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</si>
  <si>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</si>
  <si>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</si>
  <si>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</si>
  <si>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</si>
  <si>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</si>
  <si>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</si>
  <si>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</si>
  <si>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</si>
  <si>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</si>
  <si>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</si>
  <si>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</si>
  <si>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</si>
  <si>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</si>
  <si>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</si>
  <si>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</si>
  <si>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</si>
  <si>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</si>
  <si>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</si>
  <si>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</si>
  <si>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</si>
  <si>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</si>
  <si>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</si>
  <si>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</si>
  <si>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</si>
  <si>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</si>
  <si>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</si>
  <si>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</si>
  <si>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</si>
  <si>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</si>
  <si>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</si>
  <si>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</si>
  <si>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</si>
  <si>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</si>
  <si>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</si>
  <si>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</si>
  <si>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</si>
  <si>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</si>
  <si>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</si>
  <si>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</si>
  <si>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</si>
  <si>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</si>
  <si>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</si>
  <si>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</si>
  <si>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</si>
  <si>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</si>
  <si>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</si>
  <si>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</si>
  <si>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</si>
  <si>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</si>
  <si>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</si>
  <si>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</si>
  <si>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</si>
  <si>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</si>
  <si>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</si>
  <si>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</si>
  <si>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</si>
  <si>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</si>
  <si>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</si>
  <si>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</si>
  <si>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</si>
  <si>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</si>
  <si>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</si>
  <si>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</si>
  <si>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</si>
  <si>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</si>
  <si>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</si>
  <si>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</si>
  <si>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</si>
  <si>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</si>
  <si>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</si>
  <si>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</si>
  <si>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</si>
  <si>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</si>
  <si>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</si>
  <si>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</si>
  <si>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</si>
  <si>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</si>
  <si>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</si>
  <si>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</si>
  <si>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</si>
  <si>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</si>
  <si>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</si>
  <si>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</si>
  <si>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</si>
  <si>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</si>
  <si>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</si>
  <si>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</si>
  <si>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</si>
  <si>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</si>
  <si>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</si>
  <si>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</si>
  <si>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</si>
  <si>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</si>
  <si>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</si>
  <si>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</si>
  <si>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</si>
  <si>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</si>
  <si>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</si>
  <si>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</si>
  <si>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</si>
  <si>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</si>
  <si>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</si>
  <si>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</si>
  <si>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</si>
  <si>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</si>
  <si>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</si>
  <si>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</si>
  <si>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</si>
  <si>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</si>
  <si>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</si>
  <si>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</si>
  <si>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</si>
  <si>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</si>
  <si>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</si>
  <si>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</si>
  <si>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</si>
  <si>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</si>
  <si>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</si>
  <si>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</si>
  <si>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</si>
  <si>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</si>
  <si>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</si>
  <si>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</si>
  <si>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</si>
  <si>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</si>
  <si>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</si>
  <si>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</si>
  <si>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</si>
  <si>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</si>
  <si>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</si>
  <si>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</si>
  <si>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</si>
  <si>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</si>
  <si>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</si>
  <si>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</si>
  <si>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</si>
  <si>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</si>
  <si>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</si>
  <si>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</si>
  <si>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</si>
  <si>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</si>
  <si>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</si>
  <si>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</si>
  <si>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</si>
  <si>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</si>
  <si>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</si>
  <si>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</si>
  <si>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</si>
  <si>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</si>
  <si>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</si>
  <si>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</si>
  <si>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</si>
  <si>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</si>
  <si>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</si>
  <si>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</si>
  <si>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</si>
  <si>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</si>
  <si>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</si>
  <si>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</si>
  <si>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</si>
  <si>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</si>
  <si>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</si>
  <si>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</si>
  <si>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</si>
  <si>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</si>
  <si>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</si>
  <si>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</si>
  <si>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</si>
  <si>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</si>
  <si>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</si>
  <si>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</si>
  <si>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</si>
  <si>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</si>
  <si>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</si>
  <si>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</si>
  <si>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</si>
  <si>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</si>
  <si>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</si>
  <si>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</si>
  <si>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</si>
  <si>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</si>
  <si>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</si>
  <si>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</si>
  <si>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</si>
  <si>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</si>
  <si>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</si>
  <si>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</si>
  <si>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</si>
  <si>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</si>
  <si>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</si>
  <si>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</si>
  <si>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</si>
  <si>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</si>
  <si>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</si>
  <si>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</si>
  <si>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</si>
  <si>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</si>
  <si>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</si>
  <si>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</si>
  <si>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</si>
  <si>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</si>
  <si>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</si>
  <si>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</si>
  <si>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</si>
  <si>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</si>
  <si>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</si>
  <si>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</si>
  <si>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</si>
  <si>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</si>
  <si>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</si>
  <si>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</si>
  <si>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</si>
  <si>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</si>
  <si>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</si>
  <si>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</si>
  <si>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</si>
  <si>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</si>
  <si>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</si>
  <si>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</si>
  <si>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</si>
  <si>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</si>
  <si>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</si>
  <si>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</si>
  <si>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</si>
  <si>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</si>
  <si>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</si>
  <si>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</si>
  <si>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</si>
  <si>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</si>
  <si>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</si>
  <si>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</si>
  <si>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</si>
  <si>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</si>
  <si>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</si>
  <si>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</si>
  <si>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</si>
  <si>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</si>
  <si>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</si>
  <si>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</si>
  <si>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</si>
  <si>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</si>
  <si>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</si>
  <si>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</si>
  <si>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</si>
  <si>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</si>
  <si>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</si>
  <si>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</si>
  <si>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</si>
  <si>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</si>
  <si>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</si>
  <si>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</si>
  <si>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</si>
  <si>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</si>
  <si>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</si>
  <si>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</si>
  <si>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</si>
  <si>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</si>
  <si>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</si>
  <si>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</si>
  <si>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</si>
  <si>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</si>
  <si>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</si>
  <si>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</si>
  <si>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</si>
  <si>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</si>
  <si>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</si>
  <si>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</si>
  <si>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</si>
  <si>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</si>
  <si>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</si>
  <si>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</si>
  <si>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</si>
  <si>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</si>
  <si>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</si>
  <si>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</si>
  <si>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</si>
  <si>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</si>
  <si>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</si>
  <si>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</si>
  <si>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</si>
  <si>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</si>
  <si>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</si>
  <si>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</si>
  <si>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</si>
  <si>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</si>
  <si>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</si>
  <si>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</si>
  <si>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</si>
  <si>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</si>
  <si>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</si>
  <si>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</si>
  <si>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</si>
  <si>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</si>
  <si>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</si>
  <si>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</si>
  <si>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</si>
  <si>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</si>
  <si>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</si>
  <si>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</si>
  <si>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</si>
  <si>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</si>
  <si>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</si>
  <si>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</si>
  <si>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</si>
  <si>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</si>
  <si>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</si>
  <si>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</si>
  <si>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</si>
  <si>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</si>
  <si>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</si>
  <si>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</si>
  <si>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</si>
  <si>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</si>
  <si>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</si>
  <si>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</si>
  <si>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</si>
  <si>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</si>
  <si>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</si>
  <si>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</si>
  <si>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</si>
  <si>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</si>
  <si>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</si>
  <si>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</si>
  <si>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</si>
  <si>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</si>
  <si>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</si>
  <si>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</si>
  <si>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</si>
  <si>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</si>
  <si>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</si>
  <si>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</si>
  <si>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</si>
  <si>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</si>
  <si>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</si>
  <si>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</si>
  <si>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</si>
  <si>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</si>
  <si>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</si>
  <si>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</si>
  <si>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</si>
  <si>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</si>
  <si>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</si>
  <si>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</si>
  <si>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</si>
  <si>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</si>
  <si>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</si>
  <si>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</si>
  <si>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</si>
  <si>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</si>
  <si>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</si>
  <si>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</si>
  <si>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</si>
  <si>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</si>
  <si>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</si>
  <si>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</si>
  <si>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</si>
  <si>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</si>
  <si>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</si>
  <si>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</si>
  <si>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</si>
  <si>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</si>
  <si>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</si>
  <si>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</si>
  <si>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</si>
  <si>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</si>
  <si>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</si>
  <si>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</si>
  <si>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</si>
  <si>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</si>
  <si>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</si>
  <si>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</si>
  <si>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</si>
  <si>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</si>
  <si>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</si>
  <si>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</si>
  <si>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</si>
  <si>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</si>
  <si>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</si>
  <si>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</si>
  <si>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</si>
  <si>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</si>
  <si>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</si>
  <si>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</si>
  <si>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</si>
  <si>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</si>
  <si>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</si>
  <si>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</si>
  <si>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</si>
  <si>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</si>
  <si>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</si>
  <si>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</si>
  <si>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</si>
  <si>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</si>
  <si>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</si>
  <si>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</si>
  <si>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</si>
  <si>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</si>
  <si>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</si>
  <si>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</si>
  <si>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</si>
  <si>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</si>
  <si>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</si>
  <si>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</si>
  <si>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</si>
  <si>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</si>
  <si>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</si>
  <si>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</si>
  <si>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</si>
  <si>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</si>
  <si>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</si>
  <si>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</si>
  <si>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</si>
  <si>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</si>
  <si>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</si>
  <si>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</si>
  <si>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</si>
  <si>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</si>
  <si>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</si>
  <si>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</si>
  <si>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</si>
  <si>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</si>
  <si>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</si>
  <si>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</si>
  <si>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</si>
  <si>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</si>
  <si>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</si>
  <si>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</si>
  <si>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</si>
  <si>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</si>
  <si>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</si>
  <si>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</si>
  <si>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</si>
  <si>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</si>
  <si>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</si>
  <si>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</si>
  <si>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</si>
  <si>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</si>
  <si>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</si>
  <si>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</si>
  <si>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</si>
  <si>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</si>
  <si>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</si>
  <si>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</si>
  <si>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</si>
  <si>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</si>
  <si>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</si>
  <si>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</si>
  <si>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</si>
  <si>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</si>
  <si>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</si>
  <si>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</si>
  <si>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</si>
  <si>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</si>
  <si>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</si>
  <si>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</si>
  <si>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</si>
  <si>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</si>
  <si>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</si>
  <si>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</si>
  <si>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</si>
  <si>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</si>
  <si>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</si>
  <si>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</si>
  <si>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</si>
  <si>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</si>
  <si>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</si>
  <si>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</si>
  <si>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</si>
  <si>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</si>
  <si>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</si>
  <si>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</si>
  <si>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</si>
  <si>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</si>
  <si>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</si>
  <si>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</si>
  <si>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</si>
  <si>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</si>
  <si>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</si>
  <si>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</si>
  <si>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</si>
  <si>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</si>
  <si>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</si>
  <si>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</si>
  <si>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</si>
  <si>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</si>
  <si>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</si>
  <si>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</si>
  <si>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</si>
  <si>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</si>
  <si>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</si>
  <si>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</si>
  <si>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</si>
  <si>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</si>
  <si>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</si>
  <si>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</si>
  <si>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</si>
  <si>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</si>
  <si>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</si>
  <si>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</si>
  <si>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</si>
  <si>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</si>
  <si>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</si>
  <si>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</si>
  <si>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</si>
  <si>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</si>
  <si>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</si>
  <si>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</si>
  <si>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</si>
  <si>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</si>
  <si>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</si>
  <si>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</si>
  <si>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</si>
  <si>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</si>
  <si>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</si>
  <si>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</si>
  <si>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</si>
  <si>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</si>
  <si>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</si>
  <si>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</si>
  <si>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</si>
  <si>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</si>
  <si>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</si>
  <si>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</si>
  <si>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</si>
  <si>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</si>
  <si>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</si>
  <si>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</si>
  <si>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</si>
  <si>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</si>
  <si>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</si>
  <si>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</si>
  <si>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</si>
  <si>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</si>
  <si>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</si>
  <si>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</si>
  <si>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</si>
  <si>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</si>
  <si>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</si>
  <si>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</si>
  <si>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</si>
  <si>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</si>
  <si>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</si>
  <si>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</si>
  <si>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</si>
  <si>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</si>
  <si>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</si>
  <si>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</si>
  <si>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</si>
  <si>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</si>
  <si>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</si>
  <si>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</si>
  <si>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</si>
  <si>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</si>
  <si>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</si>
  <si>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</si>
  <si>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</si>
  <si>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</si>
  <si>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</si>
  <si>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</si>
  <si>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</si>
  <si>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</si>
  <si>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</si>
  <si>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</si>
  <si>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</si>
  <si>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</si>
  <si>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</si>
  <si>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</si>
  <si>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</si>
  <si>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</si>
  <si>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</si>
  <si>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</si>
  <si>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</si>
  <si>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</si>
  <si>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</si>
  <si>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</si>
  <si>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</si>
  <si>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</si>
  <si>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</si>
  <si>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</si>
  <si>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</si>
  <si>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</si>
  <si>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</si>
  <si>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</si>
  <si>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</si>
  <si>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</si>
  <si>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</si>
  <si>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</si>
  <si>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</si>
  <si>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</si>
  <si>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</si>
  <si>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</si>
  <si>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</si>
  <si>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</si>
  <si>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</si>
  <si>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</si>
  <si>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</si>
  <si>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</si>
  <si>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</si>
  <si>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</si>
  <si>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</si>
  <si>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</si>
  <si>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</si>
  <si>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</si>
  <si>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</si>
  <si>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</si>
  <si>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</si>
  <si>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</si>
  <si>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</si>
  <si>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</si>
  <si>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</si>
  <si>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</si>
  <si>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</si>
  <si>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</si>
  <si>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</si>
  <si>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</si>
  <si>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</si>
  <si>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</si>
  <si>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</si>
  <si>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</si>
  <si>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</si>
  <si>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</si>
  <si>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</si>
  <si>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</si>
  <si>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</si>
  <si>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</si>
  <si>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</si>
  <si>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</si>
  <si>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</si>
  <si>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</si>
  <si>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</si>
  <si>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</si>
  <si>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</si>
  <si>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</si>
  <si>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</si>
  <si>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</si>
  <si>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</si>
  <si>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</si>
  <si>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</si>
  <si>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</si>
  <si>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</si>
  <si>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</si>
  <si>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</si>
  <si>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</si>
  <si>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</si>
  <si>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</si>
  <si>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</si>
  <si>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</si>
  <si>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</si>
  <si>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</si>
  <si>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</si>
  <si>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</si>
  <si>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</si>
  <si>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</si>
  <si>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</si>
  <si>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</si>
  <si>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</si>
  <si>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</si>
  <si>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</si>
  <si>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</si>
  <si>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</si>
  <si>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</si>
  <si>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</si>
  <si>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</si>
  <si>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</si>
  <si>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</si>
  <si>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</si>
  <si>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</si>
  <si>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</si>
  <si>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</si>
  <si>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</si>
  <si>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</si>
  <si>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</si>
  <si>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</si>
  <si>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</si>
  <si>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</si>
  <si>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</si>
  <si>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</si>
  <si>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</si>
  <si>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</si>
  <si>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</si>
  <si>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</si>
  <si>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</si>
  <si>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</si>
  <si>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</si>
  <si>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</si>
  <si>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</si>
  <si>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</si>
  <si>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</si>
  <si>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</si>
  <si>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</si>
  <si>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</si>
  <si>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</si>
  <si>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</si>
  <si>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</si>
  <si>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</si>
  <si>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</si>
  <si>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</si>
  <si>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</si>
  <si>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</si>
  <si>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</si>
  <si>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</si>
  <si>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</si>
  <si>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</si>
  <si>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</si>
  <si>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</si>
  <si>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</si>
  <si>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</si>
  <si>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</si>
  <si>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</si>
  <si>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</si>
  <si>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</si>
  <si>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</si>
  <si>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</si>
  <si>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</si>
  <si>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</si>
  <si>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</si>
  <si>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</si>
  <si>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</si>
  <si>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</si>
  <si>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</si>
  <si>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</si>
  <si>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</si>
  <si>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</si>
  <si>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</si>
  <si>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</si>
  <si>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</si>
  <si>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</si>
  <si>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</si>
  <si>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</si>
  <si>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</si>
  <si>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</si>
  <si>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</si>
  <si>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</si>
  <si>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</si>
  <si>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</si>
  <si>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</si>
  <si>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</si>
  <si>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</si>
  <si>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</si>
  <si>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</si>
  <si>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</si>
  <si>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</si>
  <si>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</si>
  <si>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</si>
  <si>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</si>
  <si>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</si>
  <si>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</si>
  <si>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</si>
  <si>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</si>
  <si>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</si>
  <si>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</si>
  <si>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</si>
  <si>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</si>
  <si>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</si>
  <si>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</si>
  <si>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</si>
  <si>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</si>
  <si>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</si>
  <si>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</si>
  <si>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</si>
  <si>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</si>
  <si>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</si>
  <si>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</si>
  <si>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</si>
  <si>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</si>
  <si>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</si>
  <si>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</si>
  <si>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</si>
  <si>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</si>
  <si>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</si>
  <si>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</si>
  <si>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</si>
  <si>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</si>
  <si>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</si>
  <si>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</si>
  <si>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</si>
  <si>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</si>
  <si>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</si>
  <si>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</si>
  <si>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</si>
  <si>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</si>
  <si>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</si>
  <si>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</si>
  <si>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</si>
  <si>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</si>
  <si>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</si>
  <si>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</si>
  <si>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</si>
  <si>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</si>
  <si>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</si>
  <si>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</si>
  <si>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</si>
  <si>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</si>
  <si>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</si>
  <si>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</si>
  <si>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</si>
  <si>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</si>
  <si>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</si>
  <si>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</si>
  <si>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</si>
  <si>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</si>
  <si>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</si>
  <si>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</si>
  <si>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</si>
  <si>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</si>
  <si>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</si>
  <si>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</si>
  <si>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</si>
  <si>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</si>
  <si>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</si>
  <si>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</si>
  <si>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</si>
  <si>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</si>
  <si>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</si>
  <si>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</si>
  <si>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</si>
  <si>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</si>
  <si>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</si>
  <si>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</si>
  <si>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</si>
  <si>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</si>
  <si>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</si>
  <si>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</si>
  <si>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</si>
  <si>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</si>
  <si>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</si>
  <si>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</si>
  <si>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</si>
  <si>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</si>
  <si>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</si>
  <si>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</si>
  <si>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</si>
  <si>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</si>
  <si>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</si>
  <si>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</si>
  <si>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</si>
  <si>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</si>
  <si>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</si>
  <si>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</si>
  <si>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</si>
  <si>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</si>
  <si>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</si>
  <si>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</si>
  <si>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</si>
  <si>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</si>
  <si>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</si>
  <si>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</si>
  <si>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</si>
  <si>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</si>
  <si>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</si>
  <si>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</si>
  <si>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</si>
  <si>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</si>
  <si>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</si>
  <si>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</si>
  <si>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</si>
  <si>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</si>
  <si>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</si>
  <si>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</si>
  <si>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</si>
  <si>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</si>
  <si>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</si>
  <si>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</si>
  <si>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</si>
  <si>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</si>
  <si>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</si>
  <si>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</si>
  <si>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</si>
  <si>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</si>
  <si>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</si>
  <si>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</si>
  <si>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</si>
  <si>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</si>
  <si>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</si>
  <si>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</si>
  <si>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</si>
  <si>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</si>
  <si>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</si>
  <si>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</si>
  <si>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</si>
  <si>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</si>
  <si>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</si>
  <si>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</si>
  <si>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</si>
  <si>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</si>
  <si>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</si>
  <si>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</si>
  <si>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</si>
  <si>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</si>
  <si>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</si>
  <si>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</si>
  <si>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</si>
  <si>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</si>
  <si>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</si>
  <si>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</si>
  <si>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</si>
  <si>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</si>
  <si>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</si>
  <si>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</si>
  <si>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</si>
  <si>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</si>
  <si>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</si>
  <si>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</si>
  <si>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</si>
  <si>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</si>
  <si>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</si>
  <si>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</si>
  <si>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</si>
  <si>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</si>
  <si>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</si>
  <si>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</si>
  <si>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</si>
  <si>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</si>
  <si>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</si>
  <si>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</si>
  <si>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</si>
  <si>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</si>
  <si>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</si>
  <si>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</si>
  <si>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</si>
  <si>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</si>
  <si>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</si>
  <si>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</si>
  <si>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</si>
  <si>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</si>
  <si>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</si>
  <si>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</si>
  <si>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</si>
  <si>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</si>
  <si>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</si>
  <si>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</si>
  <si>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</si>
  <si>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</si>
  <si>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</si>
  <si>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</si>
  <si>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</si>
  <si>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</si>
  <si>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</si>
  <si>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</si>
  <si>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</si>
  <si>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</si>
  <si>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</si>
  <si>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</si>
  <si>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</si>
  <si>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</si>
  <si>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</si>
  <si>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</si>
  <si>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</si>
  <si>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</si>
  <si>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</si>
  <si>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</si>
  <si>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</si>
  <si>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</si>
  <si>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</si>
  <si>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</si>
  <si>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</si>
  <si>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</si>
  <si>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</si>
  <si>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</si>
  <si>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</si>
  <si>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</si>
  <si>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</si>
  <si>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</si>
  <si>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</si>
  <si>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</si>
  <si>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</si>
  <si>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</si>
  <si>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</si>
  <si>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</si>
  <si>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</si>
  <si>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</si>
  <si>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</si>
  <si>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</si>
  <si>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</si>
  <si>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</si>
  <si>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</si>
  <si>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</si>
  <si>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</si>
  <si>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</si>
  <si>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</si>
  <si>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</si>
  <si>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</si>
  <si>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</si>
  <si>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</si>
  <si>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</si>
  <si>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</si>
  <si>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</si>
  <si>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</si>
  <si>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</si>
  <si>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</si>
  <si>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</si>
  <si>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</si>
  <si>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</si>
  <si>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</si>
  <si>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</si>
  <si>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</si>
  <si>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</si>
  <si>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</si>
  <si>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</si>
  <si>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</si>
  <si>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</si>
  <si>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</si>
  <si>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</si>
  <si>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</si>
  <si>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</si>
  <si>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</si>
  <si>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</si>
  <si>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</si>
  <si>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</si>
  <si>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</si>
  <si>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</si>
  <si>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</si>
  <si>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</si>
  <si>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</si>
  <si>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</si>
  <si>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</si>
  <si>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</si>
  <si>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</si>
  <si>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</si>
  <si>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</si>
  <si>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</si>
  <si>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</si>
  <si>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</si>
  <si>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</si>
  <si>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</si>
  <si>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</si>
  <si>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</si>
  <si>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</si>
  <si>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</si>
  <si>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</si>
  <si>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</si>
  <si>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</si>
  <si>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</si>
  <si>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</si>
  <si>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</si>
  <si>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</si>
  <si>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</si>
  <si>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</si>
  <si>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</si>
  <si>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</si>
  <si>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</si>
  <si>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</si>
  <si>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</si>
  <si>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</si>
  <si>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</si>
  <si>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</si>
  <si>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</si>
  <si>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</si>
  <si>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</si>
  <si>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</si>
  <si>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</si>
  <si>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</si>
  <si>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</si>
  <si>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</si>
  <si>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</si>
  <si>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</si>
  <si>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</si>
  <si>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</si>
  <si>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</si>
  <si>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</si>
  <si>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</si>
  <si>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</si>
  <si>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</si>
  <si>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</si>
  <si>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</si>
  <si>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</si>
  <si>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</si>
  <si>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</si>
  <si>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</si>
  <si>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</si>
  <si>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</si>
  <si>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</si>
  <si>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</si>
  <si>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</si>
  <si>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</si>
  <si>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</si>
  <si>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</si>
  <si>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</si>
  <si>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</si>
  <si>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</si>
  <si>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</si>
  <si>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</si>
  <si>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</si>
  <si>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</si>
  <si>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</si>
  <si>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</si>
  <si>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</si>
  <si>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</si>
  <si>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</si>
  <si>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</si>
  <si>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</si>
  <si>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</si>
  <si>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</si>
  <si>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</si>
  <si>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</si>
  <si>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</si>
  <si>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</si>
  <si>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</si>
  <si>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</si>
  <si>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</si>
  <si>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</si>
  <si>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</si>
  <si>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</si>
  <si>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</si>
  <si>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</si>
  <si>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</si>
  <si>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</si>
  <si>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</si>
  <si>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</si>
  <si>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</si>
  <si>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</si>
  <si>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</si>
  <si>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</si>
  <si>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</si>
  <si>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</si>
  <si>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</si>
  <si>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</si>
  <si>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</si>
  <si>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</si>
  <si>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</si>
  <si>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</si>
  <si>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</si>
  <si>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</si>
  <si>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</si>
  <si>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</si>
  <si>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</si>
  <si>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</si>
  <si>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</si>
  <si>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</si>
  <si>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</si>
  <si>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</si>
  <si>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</si>
  <si>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</si>
  <si>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</si>
  <si>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</si>
  <si>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</si>
  <si>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</si>
  <si>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</si>
  <si>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</si>
  <si>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</si>
  <si>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</si>
  <si>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</si>
  <si>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</si>
  <si>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</si>
  <si>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</si>
  <si>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</si>
  <si>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</si>
  <si>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</si>
  <si>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</si>
  <si>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</si>
  <si>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</si>
  <si>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</si>
  <si>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</si>
  <si>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</si>
  <si>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</si>
  <si>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</si>
  <si>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</si>
  <si>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</si>
  <si>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</si>
  <si>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</si>
  <si>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</si>
  <si>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</si>
  <si>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</si>
  <si>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</si>
  <si>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</si>
  <si>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</si>
  <si>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</si>
  <si>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</si>
  <si>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</si>
  <si>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</si>
  <si>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</si>
  <si>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</si>
  <si>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</si>
  <si>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</si>
  <si>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</si>
  <si>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</si>
  <si>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</si>
  <si>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</si>
  <si>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</si>
  <si>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</si>
  <si>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</si>
  <si>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</si>
  <si>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</si>
  <si>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</si>
  <si>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</si>
  <si>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</si>
  <si>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</si>
  <si>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</si>
  <si>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</si>
  <si>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</si>
  <si>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</si>
  <si>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</si>
  <si>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</si>
  <si>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</si>
  <si>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</si>
  <si>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</si>
  <si>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</si>
  <si>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</si>
  <si>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</si>
  <si>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</si>
  <si>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</si>
  <si>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</si>
  <si>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</si>
  <si>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</si>
  <si>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</si>
  <si>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</si>
  <si>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</si>
  <si>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</si>
  <si>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</si>
  <si>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</si>
  <si>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</si>
  <si>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</si>
  <si>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</si>
  <si>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</si>
  <si>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</si>
  <si>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</si>
  <si>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</si>
  <si>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</si>
  <si>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</si>
  <si>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</si>
  <si>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</si>
  <si>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</si>
  <si>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</si>
  <si>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</si>
  <si>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</si>
  <si>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</si>
  <si>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</si>
  <si>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</si>
  <si>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</si>
  <si>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</si>
  <si>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</si>
  <si>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</si>
  <si>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</si>
  <si>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</si>
  <si>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</si>
  <si>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</si>
  <si>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</si>
  <si>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</si>
  <si>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</si>
  <si>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</si>
  <si>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</si>
  <si>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</si>
  <si>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</si>
  <si>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</si>
  <si>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</si>
  <si>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</si>
  <si>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</si>
  <si>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</si>
  <si>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</si>
  <si>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</si>
  <si>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</si>
  <si>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</si>
  <si>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</si>
  <si>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</si>
  <si>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</si>
  <si>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</si>
  <si>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</si>
  <si>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</si>
  <si>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</si>
  <si>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</si>
  <si>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</si>
  <si>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</si>
  <si>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</si>
  <si>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</si>
  <si>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</si>
  <si>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</si>
  <si>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</si>
  <si>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</si>
  <si>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</si>
  <si>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</si>
  <si>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</si>
  <si>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</si>
  <si>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</si>
  <si>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</si>
  <si>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</si>
  <si>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</si>
  <si>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</si>
  <si>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</si>
  <si>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</si>
  <si>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</si>
  <si>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</si>
  <si>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</si>
  <si>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</si>
  <si>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</si>
  <si>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</si>
  <si>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</si>
  <si>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</si>
  <si>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</si>
  <si>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</si>
  <si>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</si>
  <si>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</si>
  <si>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</si>
  <si>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</si>
  <si>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</si>
  <si>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</si>
  <si>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</si>
  <si>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</si>
  <si>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</si>
  <si>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</si>
  <si>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</si>
  <si>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</si>
  <si>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</si>
  <si>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</si>
  <si>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</si>
  <si>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</si>
  <si>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</si>
  <si>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</si>
  <si>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</si>
  <si>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</si>
  <si>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</si>
  <si>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</si>
  <si>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</si>
  <si>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</si>
  <si>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</si>
  <si>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</si>
  <si>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</si>
  <si>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</si>
  <si>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</si>
  <si>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</si>
  <si>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</si>
  <si>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</si>
  <si>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</si>
  <si>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</si>
  <si>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</si>
  <si>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</si>
  <si>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</si>
  <si>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</si>
  <si>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</si>
  <si>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</si>
  <si>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</si>
  <si>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</si>
  <si>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</si>
  <si>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</si>
  <si>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</si>
  <si>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</si>
  <si>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</si>
  <si>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</si>
  <si>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</si>
  <si>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</si>
  <si>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</si>
  <si>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</si>
  <si>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</si>
  <si>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</si>
  <si>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</si>
  <si>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</si>
  <si>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</si>
  <si>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</si>
  <si>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</si>
  <si>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</si>
  <si>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</si>
  <si>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</si>
  <si>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</si>
  <si>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</si>
  <si>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</si>
  <si>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</si>
  <si>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</si>
  <si>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</si>
  <si>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</si>
  <si>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</si>
  <si>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</si>
  <si>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</si>
  <si>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</si>
  <si>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</si>
  <si>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</si>
  <si>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</si>
  <si>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</si>
  <si>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</si>
  <si>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</si>
  <si>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</si>
  <si>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</si>
  <si>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</si>
  <si>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</si>
  <si>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</si>
  <si>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</si>
  <si>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</si>
  <si>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</si>
  <si>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</si>
  <si>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</si>
  <si>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</si>
  <si>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</si>
  <si>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</si>
  <si>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</si>
  <si>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</si>
  <si>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</si>
  <si>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</si>
  <si>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</si>
  <si>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</si>
  <si>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</si>
  <si>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</si>
  <si>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</si>
  <si>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</si>
  <si>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</si>
  <si>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</si>
  <si>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</si>
  <si>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</si>
  <si>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</si>
  <si>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</si>
  <si>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</si>
  <si>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</si>
  <si>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</si>
  <si>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</si>
  <si>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</si>
  <si>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</si>
  <si>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</si>
  <si>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</si>
  <si>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</si>
  <si>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</si>
  <si>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</si>
  <si>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</si>
  <si>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</si>
  <si>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</si>
  <si>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</si>
  <si>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</si>
  <si>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</si>
  <si>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</si>
  <si>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</si>
  <si>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</si>
  <si>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</si>
  <si>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</si>
  <si>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</si>
  <si>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</si>
  <si>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</si>
  <si>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</si>
  <si>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</si>
  <si>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</si>
  <si>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</si>
  <si>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</si>
  <si>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</si>
  <si>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</si>
  <si>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</si>
  <si>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</si>
  <si>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</si>
  <si>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</si>
  <si>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</si>
  <si>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</si>
  <si>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</si>
  <si>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</si>
  <si>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</si>
  <si>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</si>
  <si>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</si>
  <si>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</si>
  <si>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</si>
  <si>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</si>
  <si>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</si>
  <si>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</si>
  <si>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</si>
  <si>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</si>
  <si>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</si>
  <si>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</si>
  <si>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</si>
  <si>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</si>
  <si>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</si>
  <si>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</si>
  <si>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</si>
  <si>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</si>
  <si>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</si>
  <si>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</si>
  <si>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</si>
  <si>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</si>
  <si>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</si>
  <si>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</si>
  <si>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</si>
  <si>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</si>
  <si>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</si>
  <si>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</si>
  <si>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</si>
  <si>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</si>
  <si>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</si>
  <si>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</si>
  <si>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</si>
  <si>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</si>
  <si>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</si>
  <si>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</si>
  <si>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</si>
  <si>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</si>
  <si>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</si>
  <si>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</si>
  <si>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</si>
  <si>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</si>
  <si>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</si>
  <si>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</si>
  <si>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</si>
  <si>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</si>
  <si>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</si>
  <si>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</si>
  <si>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</si>
  <si>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</si>
  <si>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</si>
  <si>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</si>
  <si>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</si>
  <si>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</si>
  <si>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</si>
  <si>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</si>
  <si>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</si>
  <si>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</si>
  <si>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</si>
  <si>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</si>
  <si>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</si>
  <si>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</si>
  <si>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</si>
  <si>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</si>
  <si>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</si>
  <si>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</si>
  <si>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</si>
  <si>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</si>
  <si>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</si>
  <si>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</si>
  <si>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</si>
  <si>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</si>
  <si>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</si>
  <si>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</si>
  <si>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</si>
  <si>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</si>
  <si>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</si>
  <si>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</si>
  <si>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</si>
  <si>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</si>
  <si>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</si>
  <si>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</si>
  <si>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</si>
  <si>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</si>
  <si>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</si>
  <si>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</si>
  <si>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</si>
  <si>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</si>
  <si>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</si>
  <si>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</si>
  <si>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</si>
  <si>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</si>
  <si>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</si>
  <si>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</si>
  <si>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</si>
  <si>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</si>
  <si>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</si>
  <si>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</si>
  <si>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</si>
  <si>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</si>
  <si>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</si>
  <si>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</si>
  <si>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</si>
  <si>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</si>
  <si>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</si>
  <si>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</si>
  <si>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</si>
  <si>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</si>
  <si>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</si>
  <si>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</si>
  <si>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</si>
  <si>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</si>
  <si>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</si>
  <si>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</si>
  <si>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</si>
  <si>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</si>
  <si>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</si>
  <si>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</si>
  <si>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</si>
  <si>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</si>
  <si>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</si>
  <si>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</si>
  <si>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</si>
  <si>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</si>
  <si>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</si>
  <si>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</si>
  <si>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</si>
  <si>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</si>
  <si>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</si>
  <si>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</si>
  <si>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</si>
  <si>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</si>
  <si>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</si>
  <si>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</si>
  <si>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</si>
  <si>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</si>
  <si>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</si>
  <si>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</si>
  <si>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</si>
  <si>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</si>
  <si>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</si>
  <si>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</si>
  <si>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</si>
  <si>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</si>
  <si>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</si>
  <si>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</si>
  <si>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</si>
  <si>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</si>
  <si>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</si>
  <si>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</si>
  <si>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</si>
  <si>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</si>
  <si>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</si>
  <si>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</si>
  <si>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</si>
  <si>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</si>
  <si>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</si>
  <si>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</si>
  <si>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</si>
  <si>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</si>
  <si>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</si>
  <si>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</si>
  <si>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</si>
  <si>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</si>
  <si>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</si>
  <si>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</si>
  <si>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</si>
  <si>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</si>
  <si>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</si>
  <si>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</si>
  <si>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</si>
  <si>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</si>
  <si>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</si>
  <si>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</si>
  <si>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</si>
  <si>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</si>
  <si>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</si>
  <si>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</si>
  <si>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</si>
  <si>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</si>
  <si>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</si>
  <si>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</si>
  <si>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</si>
  <si>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</si>
  <si>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</si>
  <si>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</si>
  <si>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</si>
  <si>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</si>
  <si>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</si>
  <si>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</si>
  <si>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</si>
  <si>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</si>
  <si>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</si>
  <si>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</si>
  <si>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</si>
  <si>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</si>
  <si>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</si>
  <si>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</si>
  <si>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</si>
  <si>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</si>
  <si>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</si>
  <si>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</si>
  <si>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</si>
  <si>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</si>
  <si>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</si>
  <si>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</si>
  <si>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</si>
  <si>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</si>
  <si>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</si>
  <si>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</si>
  <si>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</si>
  <si>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</si>
  <si>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</si>
  <si>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</si>
  <si>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</si>
  <si>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</si>
  <si>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</si>
  <si>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</si>
  <si>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</si>
  <si>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</si>
  <si>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</si>
  <si>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</si>
  <si>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</si>
  <si>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</si>
  <si>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</si>
  <si>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</si>
  <si>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</si>
  <si>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</si>
  <si>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</si>
  <si>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</si>
  <si>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</si>
  <si>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</si>
  <si>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</si>
  <si>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</si>
  <si>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</si>
  <si>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</si>
  <si>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</si>
  <si>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</si>
  <si>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</si>
  <si>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</si>
  <si>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</si>
  <si>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</si>
  <si>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</si>
  <si>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</si>
  <si>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</si>
  <si>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</si>
  <si>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</si>
  <si>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</si>
  <si>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</si>
  <si>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</si>
  <si>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</si>
  <si>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</si>
  <si>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</si>
  <si>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</si>
  <si>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</si>
  <si>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</si>
  <si>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</si>
  <si>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</si>
  <si>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</si>
  <si>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</si>
  <si>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</si>
  <si>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</si>
  <si>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</si>
  <si>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</si>
  <si>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</si>
  <si>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</si>
  <si>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</si>
  <si>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</si>
  <si>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</si>
  <si>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</si>
  <si>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</si>
  <si>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</si>
  <si>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</si>
  <si>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</si>
  <si>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</si>
  <si>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</si>
  <si>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</si>
  <si>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</si>
  <si>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</si>
  <si>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</si>
  <si>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</si>
  <si>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</si>
  <si>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</si>
  <si>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</si>
  <si>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</si>
  <si>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</si>
  <si>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</si>
  <si>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</si>
  <si>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</si>
  <si>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</si>
  <si>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</si>
  <si>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</si>
  <si>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</si>
  <si>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</si>
  <si>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</si>
  <si>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</si>
  <si>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</si>
  <si>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</si>
  <si>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</si>
  <si>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</si>
  <si>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</si>
  <si>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</si>
  <si>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</si>
  <si>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</si>
  <si>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</si>
  <si>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</si>
  <si>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</si>
  <si>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</si>
  <si>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</si>
  <si>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</si>
  <si>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</si>
  <si>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</si>
  <si>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</si>
  <si>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</si>
  <si>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</si>
  <si>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</si>
  <si>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</si>
  <si>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</si>
  <si>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</si>
  <si>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</si>
  <si>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</si>
  <si>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</si>
  <si>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</si>
  <si>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</si>
  <si>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</si>
  <si>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</si>
  <si>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</si>
  <si>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</si>
  <si>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</si>
  <si>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</si>
  <si>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</si>
  <si>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</si>
  <si>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</si>
  <si>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</si>
  <si>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</si>
  <si>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</si>
  <si>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</si>
  <si>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</si>
  <si>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</si>
  <si>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</si>
  <si>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</si>
  <si>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</si>
  <si>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</si>
  <si>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</si>
  <si>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</si>
  <si>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</si>
  <si>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</si>
  <si>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</si>
  <si>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</si>
  <si>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</si>
  <si>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</si>
  <si>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</si>
  <si>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</si>
  <si>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</si>
  <si>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</si>
  <si>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</si>
  <si>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</si>
  <si>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</si>
  <si>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</si>
  <si>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</si>
  <si>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</si>
  <si>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</si>
  <si>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</si>
  <si>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</si>
  <si>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</si>
  <si>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</si>
  <si>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</si>
  <si>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</si>
  <si>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</si>
  <si>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</si>
  <si>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</si>
  <si>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</si>
  <si>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</si>
  <si>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</si>
  <si>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</si>
  <si>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</si>
  <si>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</si>
  <si>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</si>
  <si>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</si>
  <si>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</si>
  <si>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</si>
  <si>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</si>
  <si>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</si>
  <si>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</si>
  <si>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</si>
  <si>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</si>
  <si>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</si>
  <si>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</si>
  <si>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</si>
  <si>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</si>
  <si>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</si>
  <si>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</si>
  <si>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</si>
  <si>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</si>
  <si>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</si>
  <si>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</si>
  <si>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</si>
  <si>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</si>
  <si>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</si>
  <si>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</si>
  <si>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</si>
  <si>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</si>
  <si>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</si>
  <si>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</si>
  <si>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</si>
  <si>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</si>
  <si>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</si>
  <si>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</si>
  <si>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</si>
  <si>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</si>
  <si>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</si>
  <si>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</si>
  <si>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</si>
  <si>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</si>
  <si>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</si>
  <si>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</si>
  <si>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</si>
  <si>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</si>
  <si>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</si>
  <si>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</si>
  <si>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</si>
  <si>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</si>
  <si>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</si>
  <si>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</si>
  <si>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</si>
  <si>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</si>
  <si>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</si>
  <si>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</si>
  <si>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</si>
  <si>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</si>
  <si>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</si>
  <si>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</si>
  <si>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</si>
  <si>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</si>
  <si>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</si>
  <si>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</si>
  <si>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</si>
  <si>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</si>
  <si>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</si>
  <si>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</si>
  <si>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</si>
  <si>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</si>
  <si>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</si>
  <si>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</si>
  <si>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</si>
  <si>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</si>
  <si>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</si>
  <si>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</si>
  <si>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</si>
  <si>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</si>
  <si>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</si>
  <si>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</si>
  <si>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</si>
  <si>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</si>
  <si>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</si>
  <si>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</si>
  <si>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</si>
  <si>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</si>
  <si>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</si>
  <si>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</si>
  <si>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</si>
  <si>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</si>
  <si>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</si>
  <si>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</si>
  <si>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</si>
  <si>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</si>
  <si>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</si>
  <si>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</si>
  <si>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</si>
  <si>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</si>
  <si>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</si>
  <si>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</si>
  <si>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</si>
  <si>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</si>
  <si>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</si>
  <si>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</si>
  <si>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</si>
  <si>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</si>
  <si>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</si>
  <si>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</si>
  <si>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</si>
  <si>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</si>
  <si>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</si>
  <si>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</si>
  <si>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</si>
  <si>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</si>
  <si>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</si>
  <si>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</si>
  <si>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</si>
  <si>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</si>
  <si>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</si>
  <si>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</si>
  <si>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</si>
  <si>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</si>
  <si>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</si>
  <si>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</si>
  <si>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</si>
  <si>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</si>
  <si>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</si>
  <si>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</si>
  <si>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</si>
  <si>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</si>
  <si>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</si>
  <si>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</si>
  <si>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</si>
  <si>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</si>
  <si>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</si>
  <si>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</si>
  <si>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</si>
  <si>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</si>
  <si>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</si>
  <si>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</si>
  <si>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</si>
  <si>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</si>
  <si>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</si>
  <si>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</si>
  <si>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</si>
  <si>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</si>
  <si>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</si>
  <si>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</si>
  <si>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</si>
  <si>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</si>
  <si>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</si>
  <si>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</si>
  <si>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</si>
  <si>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</si>
  <si>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</si>
  <si>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</si>
  <si>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</si>
  <si>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</si>
  <si>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</si>
  <si>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</si>
  <si>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</si>
  <si>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</si>
  <si>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</si>
  <si>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</si>
  <si>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</si>
  <si>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</si>
  <si>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</si>
  <si>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</si>
  <si>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</si>
  <si>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</si>
  <si>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</si>
  <si>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</si>
  <si>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</si>
  <si>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</si>
  <si>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</si>
  <si>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</si>
  <si>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</si>
  <si>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</si>
  <si>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</si>
  <si>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</si>
  <si>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</si>
  <si>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</si>
  <si>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</si>
  <si>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</si>
  <si>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</si>
  <si>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</si>
  <si>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</si>
  <si>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</si>
  <si>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</si>
  <si>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</si>
  <si>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</si>
  <si>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</si>
  <si>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</si>
  <si>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</si>
  <si>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</si>
  <si>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</si>
  <si>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</si>
  <si>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</si>
  <si>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</si>
  <si>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</si>
  <si>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</si>
  <si>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</si>
  <si>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</si>
  <si>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</si>
  <si>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</si>
  <si>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</si>
  <si>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</si>
  <si>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</si>
  <si>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</si>
  <si>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</si>
  <si>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</si>
  <si>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</si>
  <si>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</si>
  <si>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</si>
  <si>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</si>
  <si>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</si>
  <si>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</si>
  <si>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</si>
  <si>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</si>
  <si>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</si>
  <si>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</si>
  <si>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</si>
  <si>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</si>
  <si>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</si>
  <si>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</si>
  <si>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</si>
  <si>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</si>
  <si>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</si>
  <si>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</si>
  <si>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</si>
  <si>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</si>
  <si>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</si>
  <si>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</si>
  <si>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</si>
  <si>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</si>
  <si>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</si>
  <si>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</si>
  <si>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</si>
  <si>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</si>
  <si>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</si>
  <si>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</si>
  <si>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</si>
  <si>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</si>
  <si>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</si>
  <si>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</si>
  <si>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</si>
  <si>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</si>
  <si>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</si>
  <si>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</si>
  <si>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</si>
  <si>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</si>
  <si>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</si>
  <si>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</si>
  <si>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</si>
  <si>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</si>
  <si>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</si>
  <si>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</si>
  <si>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</si>
  <si>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</si>
  <si>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</si>
  <si>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</si>
  <si>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</si>
  <si>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</si>
  <si>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</si>
  <si>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</si>
  <si>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</si>
  <si>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</si>
  <si>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</si>
  <si>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</si>
  <si>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</si>
  <si>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</si>
  <si>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</si>
  <si>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</si>
  <si>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</si>
  <si>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</si>
  <si>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</si>
  <si>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</si>
  <si>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</si>
  <si>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</si>
  <si>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</si>
  <si>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</si>
  <si>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</si>
  <si>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</si>
  <si>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</si>
  <si>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</si>
  <si>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</si>
  <si>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</si>
  <si>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</si>
  <si>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</si>
  <si>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</si>
  <si>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</si>
  <si>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</si>
  <si>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</si>
  <si>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</si>
  <si>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</si>
  <si>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</si>
  <si>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</si>
  <si>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</si>
  <si>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</si>
  <si>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</si>
  <si>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</si>
  <si>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</si>
  <si>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</si>
  <si>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</si>
  <si>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</si>
  <si>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</si>
  <si>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</si>
  <si>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</si>
  <si>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</si>
  <si>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</si>
  <si>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</si>
  <si>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</si>
  <si>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</si>
  <si>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</si>
  <si>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</si>
  <si>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</si>
  <si>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</si>
  <si>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</si>
  <si>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</si>
  <si>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</si>
  <si>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</si>
  <si>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</si>
  <si>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</si>
  <si>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</si>
  <si>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</si>
  <si>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</si>
  <si>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</si>
  <si>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</si>
  <si>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</si>
  <si>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</si>
  <si>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</si>
  <si>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</si>
  <si>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</si>
  <si>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</si>
  <si>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</si>
  <si>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</si>
  <si>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</si>
  <si>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</si>
  <si>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</si>
  <si>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</si>
  <si>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</si>
  <si>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</si>
  <si>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</si>
  <si>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</si>
  <si>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</si>
  <si>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</si>
  <si>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</si>
  <si>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</si>
  <si>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</si>
  <si>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</si>
  <si>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</si>
  <si>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</si>
  <si>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</si>
  <si>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</si>
  <si>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</si>
  <si>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</si>
  <si>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</si>
  <si>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</si>
  <si>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</si>
  <si>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</si>
  <si>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</si>
  <si>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</si>
  <si>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</si>
  <si>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</si>
  <si>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</si>
  <si>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</si>
  <si>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</si>
  <si>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</si>
  <si>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</si>
  <si>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</si>
  <si>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</si>
  <si>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</si>
  <si>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</si>
  <si>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</si>
  <si>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</si>
  <si>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</si>
  <si>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</si>
  <si>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</si>
  <si>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</si>
  <si>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</si>
  <si>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</si>
  <si>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</si>
  <si>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</si>
  <si>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</si>
  <si>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</si>
  <si>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</si>
  <si>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</si>
  <si>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</si>
  <si>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</si>
  <si>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</si>
  <si>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</si>
  <si>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</si>
  <si>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</si>
  <si>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</si>
  <si>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</si>
  <si>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</si>
  <si>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</si>
  <si>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</si>
  <si>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</si>
  <si>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</si>
  <si>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</si>
  <si>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</si>
  <si>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</si>
  <si>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</si>
  <si>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</si>
  <si>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</si>
  <si>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</si>
  <si>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</si>
  <si>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</si>
  <si>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</si>
  <si>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</si>
  <si>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</si>
  <si>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</si>
  <si>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</si>
  <si>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</si>
  <si>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</si>
  <si>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</si>
  <si>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</si>
  <si>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</si>
  <si>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</si>
  <si>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</si>
  <si>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</si>
  <si>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</si>
  <si>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</si>
  <si>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</si>
  <si>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</si>
  <si>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</si>
  <si>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</si>
  <si>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</si>
  <si>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</si>
  <si>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</si>
  <si>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</si>
  <si>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</si>
  <si>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</si>
  <si>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</si>
  <si>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</si>
  <si>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</si>
  <si>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</si>
  <si>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</si>
  <si>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</si>
  <si>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</si>
  <si>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</si>
  <si>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</si>
  <si>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</si>
  <si>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</si>
  <si>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</si>
  <si>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</si>
  <si>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</si>
  <si>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</si>
  <si>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</si>
  <si>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</si>
  <si>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</si>
  <si>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</si>
  <si>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</si>
  <si>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</si>
  <si>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</si>
  <si>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</si>
  <si>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</si>
  <si>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</si>
  <si>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</si>
  <si>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</si>
  <si>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</si>
  <si>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</si>
  <si>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</si>
  <si>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</si>
  <si>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</si>
  <si>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</si>
  <si>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</si>
  <si>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</si>
  <si>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</si>
  <si>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</si>
  <si>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</si>
  <si>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</si>
  <si>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</si>
  <si>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</si>
  <si>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</si>
  <si>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</si>
  <si>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</si>
  <si>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</si>
  <si>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</si>
  <si>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</si>
  <si>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</si>
  <si>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</si>
  <si>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</si>
  <si>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</si>
  <si>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</si>
  <si>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</si>
  <si>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</si>
  <si>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</si>
  <si>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</si>
  <si>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</si>
  <si>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</si>
  <si>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</si>
  <si>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</si>
  <si>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</si>
  <si>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</si>
  <si>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</si>
  <si>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</si>
  <si>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</si>
  <si>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</si>
  <si>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</si>
  <si>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</si>
  <si>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</si>
  <si>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</si>
  <si>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</si>
  <si>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</si>
  <si>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</si>
  <si>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</si>
  <si>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</si>
  <si>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</si>
  <si>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</si>
  <si>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</si>
  <si>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</si>
  <si>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</si>
  <si>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</si>
  <si>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</si>
  <si>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</si>
  <si>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</si>
  <si>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</si>
  <si>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</si>
  <si>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</si>
  <si>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</si>
  <si>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</si>
  <si>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</si>
  <si>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</si>
  <si>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</si>
  <si>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</si>
  <si>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</si>
  <si>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</si>
  <si>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</si>
  <si>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</si>
  <si>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</si>
  <si>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</si>
  <si>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</si>
  <si>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</si>
  <si>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</si>
  <si>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</si>
  <si>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</si>
  <si>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</si>
  <si>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</si>
  <si>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</si>
  <si>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</si>
  <si>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</si>
  <si>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</si>
  <si>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</si>
  <si>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</si>
  <si>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</si>
  <si>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</si>
  <si>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</si>
  <si>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</si>
  <si>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</si>
  <si>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</si>
  <si>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</si>
  <si>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</si>
  <si>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</si>
  <si>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</si>
  <si>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</si>
  <si>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</si>
  <si>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</si>
  <si>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</si>
  <si>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</si>
  <si>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</si>
  <si>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</si>
  <si>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</si>
  <si>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</si>
  <si>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</si>
  <si>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</si>
  <si>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</si>
  <si>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</si>
  <si>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</si>
  <si>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</si>
  <si>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</si>
  <si>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</si>
  <si>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</si>
  <si>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</si>
  <si>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</si>
  <si>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</si>
  <si>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</si>
  <si>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</si>
  <si>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</si>
  <si>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</si>
  <si>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</si>
  <si>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</si>
  <si>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</si>
  <si>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</si>
  <si>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</si>
  <si>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</si>
  <si>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</si>
  <si>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</si>
  <si>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</si>
  <si>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</si>
  <si>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</si>
  <si>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</si>
  <si>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</si>
  <si>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</si>
  <si>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</si>
  <si>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</si>
  <si>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</si>
  <si>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</si>
  <si>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</si>
  <si>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</si>
  <si>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</si>
  <si>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</si>
  <si>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</si>
  <si>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</si>
  <si>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</si>
  <si>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</si>
  <si>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</si>
  <si>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</si>
  <si>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</si>
  <si>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</si>
  <si>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</si>
  <si>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</si>
  <si>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</si>
  <si>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</si>
  <si>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</si>
  <si>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</si>
  <si>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</si>
  <si>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</si>
  <si>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</si>
  <si>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</si>
  <si>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</si>
  <si>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</si>
  <si>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</si>
  <si>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</si>
  <si>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</si>
  <si>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</si>
  <si>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</si>
  <si>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</si>
  <si>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</si>
  <si>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</si>
  <si>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</si>
  <si>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</si>
  <si>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</si>
  <si>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</si>
  <si>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</si>
  <si>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</si>
  <si>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</si>
  <si>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</si>
  <si>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</si>
  <si>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</si>
  <si>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</si>
  <si>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</si>
  <si>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</si>
  <si>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</si>
  <si>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</si>
  <si>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</si>
  <si>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</si>
  <si>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</si>
  <si>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</si>
  <si>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</si>
  <si>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</si>
  <si>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</si>
  <si>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</si>
  <si>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</si>
  <si>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</si>
  <si>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</si>
  <si>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</si>
  <si>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</si>
  <si>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</si>
  <si>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</si>
  <si>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</si>
  <si>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</si>
  <si>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</si>
  <si>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</si>
  <si>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</si>
  <si>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</si>
  <si>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</si>
  <si>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</si>
  <si>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</si>
  <si>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</si>
  <si>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</si>
  <si>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</si>
  <si>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</si>
  <si>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</si>
  <si>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</si>
  <si>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</si>
  <si>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</si>
  <si>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</si>
  <si>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</si>
  <si>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</si>
  <si>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</si>
  <si>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</si>
  <si>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</si>
  <si>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</si>
  <si>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</si>
  <si>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</si>
  <si>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</si>
  <si>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</si>
  <si>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</si>
  <si>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</si>
  <si>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</si>
  <si>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</si>
  <si>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</si>
  <si>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</si>
  <si>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</si>
  <si>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</si>
  <si>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</si>
  <si>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</si>
  <si>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</si>
  <si>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</si>
  <si>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</si>
  <si>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</si>
  <si>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</si>
  <si>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</si>
  <si>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</si>
  <si>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</si>
  <si>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</si>
  <si>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</si>
  <si>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</si>
  <si>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</si>
  <si>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</si>
  <si>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</si>
  <si>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</si>
  <si>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</si>
  <si>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</si>
  <si>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</si>
  <si>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</si>
  <si>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</si>
  <si>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</si>
  <si>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</si>
  <si>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</si>
  <si>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</si>
  <si>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</si>
  <si>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</si>
  <si>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</si>
  <si>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</si>
  <si>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</si>
  <si>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</si>
  <si>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</si>
  <si>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</si>
  <si>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</si>
  <si>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</si>
  <si>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</si>
  <si>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</si>
  <si>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</si>
  <si>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</si>
  <si>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</si>
  <si>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</si>
  <si>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</si>
  <si>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</si>
  <si>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</si>
  <si>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</si>
  <si>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</si>
  <si>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</si>
  <si>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</si>
  <si>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</si>
  <si>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</si>
  <si>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</si>
  <si>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</si>
  <si>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</si>
  <si>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</si>
  <si>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</si>
  <si>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</si>
  <si>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</si>
  <si>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</si>
  <si>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</si>
  <si>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</si>
  <si>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</si>
  <si>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</si>
  <si>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</si>
  <si>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</si>
  <si>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</si>
  <si>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</si>
  <si>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</si>
  <si>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</si>
  <si>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</si>
  <si>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</si>
  <si>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</si>
  <si>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</si>
  <si>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</si>
  <si>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</si>
  <si>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</si>
  <si>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</si>
  <si>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</si>
  <si>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</si>
  <si>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</si>
  <si>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</si>
  <si>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</si>
  <si>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</si>
  <si>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</si>
  <si>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</si>
  <si>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</si>
  <si>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</si>
  <si>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</si>
  <si>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</si>
  <si>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</si>
  <si>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</si>
  <si>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</si>
  <si>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</si>
  <si>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</si>
  <si>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</si>
  <si>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</si>
  <si>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</si>
  <si>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</si>
  <si>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</si>
  <si>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</si>
  <si>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</si>
  <si>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</si>
  <si>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</si>
  <si>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</si>
  <si>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</si>
  <si>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</si>
  <si>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</si>
  <si>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</si>
  <si>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</si>
  <si>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</si>
  <si>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</si>
  <si>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</si>
  <si>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</si>
  <si>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</si>
  <si>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</si>
  <si>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</si>
  <si>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</si>
  <si>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</si>
  <si>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</si>
  <si>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</si>
  <si>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</si>
  <si>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</si>
  <si>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</si>
  <si>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</si>
  <si>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</si>
  <si>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</si>
  <si>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</si>
  <si>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</si>
  <si>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</si>
  <si>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</si>
  <si>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</si>
  <si>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</si>
  <si>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</si>
  <si>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</si>
  <si>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</si>
  <si>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</si>
  <si>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</si>
  <si>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</si>
  <si>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</si>
  <si>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</si>
  <si>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</si>
  <si>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</si>
  <si>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</si>
  <si>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</si>
  <si>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</si>
  <si>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</si>
  <si>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</si>
  <si>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</si>
  <si>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</si>
  <si>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</si>
  <si>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</si>
  <si>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</si>
  <si>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</si>
  <si>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</si>
  <si>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</si>
  <si>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</si>
  <si>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</si>
  <si>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</si>
  <si>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</si>
  <si>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</si>
  <si>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</si>
  <si>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</si>
  <si>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</si>
  <si>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</si>
  <si>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</si>
  <si>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</si>
  <si>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</si>
  <si>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</si>
  <si>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</si>
  <si>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</si>
  <si>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</si>
  <si>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</si>
  <si>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</si>
  <si>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</si>
  <si>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</si>
  <si>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</si>
  <si>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</si>
  <si>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</si>
  <si>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</si>
  <si>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</si>
  <si>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</si>
  <si>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</si>
  <si>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</si>
  <si>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</si>
  <si>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</si>
  <si>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</si>
  <si>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</si>
  <si>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</si>
  <si>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</si>
  <si>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</si>
  <si>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</si>
  <si>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</si>
  <si>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</si>
  <si>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</si>
  <si>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</si>
  <si>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</si>
  <si>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</si>
  <si>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</si>
  <si>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</si>
  <si>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</si>
  <si>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</si>
  <si>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</si>
  <si>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</si>
  <si>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</si>
  <si>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</si>
  <si>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</si>
  <si>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</si>
  <si>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</si>
  <si>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</si>
  <si>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</si>
  <si>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</si>
  <si>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</si>
  <si>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</si>
  <si>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</si>
  <si>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</si>
  <si>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</si>
  <si>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</si>
  <si>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</si>
  <si>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</si>
  <si>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</si>
  <si>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</si>
  <si>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</si>
  <si>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</si>
  <si>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</si>
  <si>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</si>
  <si>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</si>
  <si>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</si>
  <si>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</si>
  <si>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</si>
  <si>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</si>
  <si>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</si>
  <si>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</si>
  <si>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</si>
  <si>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</si>
  <si>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</si>
  <si>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</si>
  <si>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</si>
  <si>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</si>
  <si>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</si>
  <si>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</si>
  <si>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</si>
  <si>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</si>
  <si>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</si>
  <si>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</si>
  <si>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</si>
  <si>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</si>
  <si>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</si>
  <si>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</si>
  <si>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</si>
  <si>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</si>
  <si>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</si>
  <si>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</si>
  <si>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</si>
  <si>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</si>
  <si>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</si>
  <si>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</si>
  <si>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</si>
  <si>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</si>
  <si>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</si>
  <si>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</si>
  <si>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</si>
  <si>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</si>
  <si>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</si>
  <si>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</si>
  <si>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</si>
  <si>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</si>
  <si>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</si>
  <si>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</si>
  <si>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</si>
  <si>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</si>
  <si>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</si>
  <si>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</si>
  <si>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</si>
  <si>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</si>
  <si>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</si>
  <si>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</si>
  <si>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</si>
  <si>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</si>
  <si>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</si>
  <si>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</si>
  <si>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</si>
  <si>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</si>
  <si>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</si>
  <si>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</si>
  <si>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</si>
  <si>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</si>
  <si>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</si>
  <si>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</si>
  <si>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</si>
  <si>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</si>
  <si>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</si>
  <si>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</si>
  <si>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</si>
  <si>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</si>
  <si>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</si>
  <si>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</si>
  <si>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</si>
  <si>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</si>
  <si>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</si>
  <si>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</si>
  <si>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</si>
  <si>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</si>
  <si>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</si>
  <si>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</si>
  <si>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</si>
  <si>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</si>
  <si>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</si>
  <si>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</si>
  <si>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</si>
  <si>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</si>
  <si>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</si>
  <si>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</si>
  <si>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</si>
  <si>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</si>
  <si>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</si>
  <si>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</si>
  <si>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</si>
  <si>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</si>
  <si>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</si>
  <si>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</si>
  <si>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</si>
  <si>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</si>
  <si>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</si>
  <si>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</si>
  <si>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</si>
  <si>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</si>
  <si>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</si>
  <si>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</si>
  <si>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</si>
  <si>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</si>
  <si>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</si>
  <si>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</si>
  <si>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</si>
  <si>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</si>
  <si>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</si>
  <si>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</si>
  <si>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</si>
  <si>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</si>
  <si>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</si>
  <si>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</si>
  <si>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</si>
  <si>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</si>
  <si>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</si>
  <si>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</si>
  <si>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</si>
  <si>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</si>
  <si>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</si>
  <si>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</si>
  <si>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</si>
  <si>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</si>
  <si>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</si>
  <si>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</si>
  <si>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</si>
  <si>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</si>
  <si>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</si>
  <si>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</si>
  <si>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</si>
  <si>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</si>
  <si>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</si>
  <si>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</si>
  <si>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</si>
  <si>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</si>
  <si>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</si>
  <si>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</si>
  <si>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</si>
  <si>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</si>
  <si>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</si>
  <si>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</si>
  <si>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</si>
  <si>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</si>
  <si>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</si>
  <si>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</si>
  <si>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</si>
  <si>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</si>
  <si>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</si>
  <si>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</si>
  <si>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</si>
  <si>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</si>
  <si>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</si>
  <si>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</si>
  <si>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</si>
  <si>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</si>
  <si>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</si>
  <si>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</si>
  <si>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</si>
  <si>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</si>
  <si>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</si>
  <si>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</si>
  <si>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</si>
  <si>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</si>
  <si>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</si>
  <si>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</si>
  <si>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</si>
  <si>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</si>
  <si>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</si>
  <si>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</si>
  <si>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</si>
  <si>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</si>
  <si>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</si>
  <si>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</si>
  <si>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</si>
  <si>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</si>
  <si>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</si>
  <si>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</si>
  <si>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</si>
  <si>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</si>
  <si>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</si>
  <si>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</si>
  <si>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</si>
  <si>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</si>
  <si>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</si>
  <si>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</si>
  <si>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</si>
  <si>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</si>
  <si>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</si>
  <si>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</si>
  <si>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</si>
  <si>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</si>
  <si>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</si>
  <si>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</si>
  <si>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</si>
  <si>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</si>
  <si>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</si>
  <si>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</si>
  <si>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</si>
  <si>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</si>
  <si>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</si>
  <si>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</si>
  <si>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</si>
  <si>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</si>
  <si>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</si>
  <si>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</si>
  <si>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</si>
  <si>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</si>
  <si>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</si>
  <si>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</si>
  <si>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</si>
  <si>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</si>
  <si>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</si>
  <si>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</si>
  <si>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</si>
  <si>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</si>
  <si>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</si>
  <si>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</si>
  <si>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</si>
  <si>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</si>
  <si>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</si>
  <si>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</si>
  <si>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</si>
  <si>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</si>
  <si>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</si>
  <si>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</si>
  <si>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</si>
  <si>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</si>
  <si>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</si>
  <si>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</si>
  <si>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</si>
  <si>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</si>
  <si>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</si>
  <si>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</si>
  <si>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</si>
  <si>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</si>
  <si>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</si>
  <si>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</si>
  <si>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</si>
  <si>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</si>
  <si>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</si>
  <si>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</si>
  <si>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</si>
  <si>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</si>
  <si>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</si>
  <si>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</si>
  <si>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</si>
  <si>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</si>
  <si>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</si>
  <si>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</si>
  <si>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</si>
  <si>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</si>
  <si>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</si>
  <si>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</si>
  <si>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</si>
  <si>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</si>
  <si>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</si>
  <si>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</si>
  <si>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</si>
  <si>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</si>
  <si>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</si>
  <si>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</si>
  <si>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</si>
  <si>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</si>
  <si>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</si>
  <si>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</si>
  <si>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</si>
  <si>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</si>
  <si>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</si>
  <si>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</si>
  <si>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</si>
  <si>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</si>
  <si>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</si>
  <si>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</si>
  <si>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</si>
  <si>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</si>
  <si>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</si>
  <si>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</si>
  <si>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</si>
  <si>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</si>
  <si>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</si>
  <si>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</si>
  <si>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</si>
  <si>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</si>
  <si>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</si>
  <si>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</si>
  <si>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</si>
  <si>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</si>
  <si>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</si>
  <si>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</si>
  <si>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</si>
  <si>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</si>
  <si>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</si>
  <si>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</si>
  <si>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</si>
  <si>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</si>
  <si>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</si>
  <si>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</si>
  <si>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</si>
  <si>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</si>
  <si>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</si>
  <si>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</si>
  <si>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</si>
  <si>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</si>
  <si>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</si>
  <si>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</si>
  <si>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</si>
  <si>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</si>
  <si>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</si>
  <si>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</si>
  <si>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</si>
  <si>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</si>
  <si>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</si>
  <si>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</si>
  <si>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</si>
  <si>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</si>
  <si>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</si>
  <si>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</si>
  <si>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</si>
  <si>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</si>
  <si>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</si>
  <si>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</si>
  <si>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</si>
  <si>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</si>
  <si>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</si>
  <si>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</si>
  <si>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</si>
  <si>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</si>
  <si>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</si>
  <si>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</si>
  <si>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</si>
  <si>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</si>
  <si>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</si>
  <si>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</si>
  <si>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</si>
  <si>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</si>
  <si>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</si>
  <si>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</si>
  <si>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</si>
  <si>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</si>
  <si>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</si>
  <si>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</si>
  <si>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</si>
  <si>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</si>
  <si>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</si>
  <si>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</si>
  <si>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</si>
  <si>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</si>
  <si>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</si>
  <si>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</si>
  <si>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</si>
  <si>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</si>
  <si>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</si>
  <si>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</si>
  <si>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</si>
  <si>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</si>
  <si>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</si>
  <si>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</si>
  <si>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</si>
  <si>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</si>
  <si>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</si>
  <si>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</si>
  <si>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</si>
  <si>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</si>
  <si>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</si>
  <si>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</si>
  <si>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</si>
  <si>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</si>
  <si>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</si>
  <si>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</si>
  <si>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</si>
  <si>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</si>
  <si>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</si>
  <si>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</si>
  <si>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</si>
  <si>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</si>
  <si>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</si>
  <si>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</si>
  <si>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</si>
  <si>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</si>
  <si>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</si>
  <si>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</si>
  <si>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</si>
  <si>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</si>
  <si>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</si>
  <si>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</si>
  <si>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</si>
  <si>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</si>
  <si>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</si>
  <si>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</si>
  <si>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</si>
  <si>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</si>
  <si>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</si>
  <si>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</si>
  <si>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</si>
  <si>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</si>
  <si>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</si>
  <si>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</si>
  <si>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</si>
  <si>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</si>
  <si>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</si>
  <si>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</si>
  <si>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</si>
  <si>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</si>
  <si>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</si>
  <si>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</si>
  <si>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</si>
  <si>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</si>
  <si>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</si>
  <si>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</si>
  <si>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</si>
  <si>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</si>
  <si>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</si>
  <si>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</si>
  <si>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</si>
  <si>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</si>
  <si>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</si>
  <si>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</si>
  <si>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</si>
  <si>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</si>
  <si>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</si>
  <si>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</si>
  <si>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</si>
  <si>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</si>
  <si>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</si>
  <si>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</si>
  <si>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</si>
  <si>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</si>
  <si>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</si>
  <si>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</si>
  <si>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</si>
  <si>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</si>
  <si>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</si>
  <si>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</si>
  <si>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</si>
  <si>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</si>
  <si>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</si>
  <si>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</si>
  <si>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</si>
  <si>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</si>
  <si>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</si>
  <si>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</si>
  <si>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</si>
  <si>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</si>
  <si>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</si>
  <si>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</si>
  <si>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</si>
  <si>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</si>
  <si>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</si>
  <si>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</si>
  <si>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</si>
  <si>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</si>
  <si>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</si>
  <si>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</si>
  <si>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</si>
  <si>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</si>
  <si>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</si>
  <si>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</si>
  <si>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</si>
  <si>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</si>
  <si>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</si>
  <si>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</si>
  <si>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</si>
  <si>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</si>
  <si>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</si>
  <si>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</si>
  <si>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</si>
  <si>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</si>
  <si>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</si>
  <si>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</si>
  <si>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</si>
  <si>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</si>
  <si>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</si>
  <si>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</si>
  <si>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</si>
  <si>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</si>
  <si>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</si>
  <si>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</si>
  <si>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</si>
  <si>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</si>
  <si>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</si>
  <si>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</si>
  <si>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</si>
  <si>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</si>
  <si>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</si>
  <si>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</si>
  <si>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</si>
  <si>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</si>
  <si>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</si>
  <si>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</si>
  <si>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</si>
  <si>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</si>
  <si>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</si>
  <si>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</si>
  <si>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</si>
  <si>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</si>
  <si>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</si>
  <si>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</si>
  <si>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</si>
  <si>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</si>
  <si>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</si>
  <si>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</si>
  <si>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</si>
  <si>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</si>
  <si>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</si>
  <si>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</si>
  <si>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</si>
  <si>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</si>
  <si>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</si>
  <si>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</si>
  <si>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</si>
  <si>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</si>
  <si>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</si>
  <si>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</si>
  <si>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</si>
  <si>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</si>
  <si>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</si>
  <si>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</si>
  <si>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</si>
  <si>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</si>
  <si>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</si>
  <si>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</si>
  <si>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</si>
  <si>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</si>
  <si>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</si>
  <si>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</si>
  <si>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</si>
  <si>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</si>
  <si>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</si>
  <si>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</si>
  <si>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</si>
  <si>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</si>
  <si>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</si>
  <si>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</si>
  <si>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</si>
  <si>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</si>
  <si>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</si>
  <si>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</si>
  <si>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</si>
  <si>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</si>
  <si>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</si>
  <si>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</si>
  <si>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</si>
  <si>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</si>
  <si>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</si>
  <si>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</si>
  <si>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</si>
  <si>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</si>
  <si>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</si>
  <si>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</si>
  <si>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</si>
  <si>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</si>
  <si>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</si>
  <si>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</si>
  <si>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</si>
  <si>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</si>
  <si>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</si>
  <si>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</si>
  <si>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</si>
  <si>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</si>
  <si>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</si>
  <si>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</si>
  <si>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</si>
  <si>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</si>
  <si>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</si>
  <si>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</si>
  <si>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</si>
  <si>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</si>
  <si>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</si>
  <si>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</si>
  <si>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</si>
  <si>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</si>
  <si>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</si>
  <si>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</si>
  <si>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</si>
  <si>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</si>
  <si>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</si>
  <si>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</si>
  <si>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</si>
  <si>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</si>
  <si>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</si>
  <si>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</si>
  <si>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</si>
  <si>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</si>
  <si>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</si>
  <si>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</si>
  <si>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</si>
  <si>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</si>
  <si>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</si>
  <si>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</si>
  <si>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</si>
  <si>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</si>
  <si>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</si>
  <si>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</si>
  <si>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</si>
  <si>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</si>
  <si>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</si>
  <si>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</si>
  <si>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</si>
  <si>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</si>
  <si>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</si>
  <si>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</si>
  <si>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</si>
  <si>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</si>
  <si>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</si>
  <si>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</si>
  <si>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</si>
  <si>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</si>
  <si>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</si>
  <si>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</si>
  <si>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</si>
  <si>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</si>
  <si>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</si>
  <si>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</si>
  <si>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</si>
  <si>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</si>
  <si>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</si>
  <si>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</si>
  <si>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</si>
  <si>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</si>
  <si>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</si>
  <si>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</si>
  <si>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</si>
  <si>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</si>
  <si>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</si>
  <si>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</si>
  <si>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</si>
  <si>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</si>
  <si>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</si>
  <si>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</si>
  <si>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</si>
  <si>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</si>
  <si>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</si>
  <si>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</si>
  <si>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</si>
  <si>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</si>
  <si>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</si>
  <si>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</si>
  <si>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</si>
  <si>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</si>
  <si>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</si>
  <si>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</si>
  <si>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</si>
  <si>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</si>
  <si>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</si>
  <si>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</si>
  <si>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</si>
  <si>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</si>
  <si>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</si>
  <si>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</si>
  <si>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</si>
  <si>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</si>
  <si>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</si>
  <si>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</si>
  <si>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</si>
  <si>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</si>
  <si>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</si>
  <si>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</si>
  <si>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</si>
  <si>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</si>
  <si>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</si>
  <si>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</si>
  <si>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</si>
  <si>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</si>
  <si>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</si>
  <si>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</si>
  <si>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</si>
  <si>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</si>
  <si>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</si>
  <si>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</si>
  <si>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</si>
  <si>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</si>
  <si>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</si>
  <si>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</si>
  <si>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</si>
  <si>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</si>
  <si>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</si>
  <si>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</si>
  <si>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</si>
  <si>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</si>
  <si>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</si>
  <si>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</si>
  <si>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</si>
  <si>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</si>
  <si>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</si>
  <si>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</si>
  <si>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</si>
  <si>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</si>
  <si>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</si>
  <si>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</si>
  <si>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</si>
  <si>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</si>
  <si>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</si>
  <si>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</si>
  <si>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</si>
  <si>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</si>
  <si>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</si>
  <si>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</si>
  <si>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</si>
  <si>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</si>
  <si>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</si>
  <si>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</si>
  <si>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</si>
  <si>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</si>
  <si>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</si>
  <si>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</si>
  <si>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</si>
  <si>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</si>
  <si>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</si>
  <si>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</si>
  <si>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</si>
  <si>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</si>
  <si>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</si>
  <si>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</si>
  <si>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</si>
  <si>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</si>
  <si>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</si>
  <si>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</si>
  <si>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</si>
  <si>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</si>
  <si>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</si>
  <si>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</si>
  <si>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</si>
  <si>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</si>
  <si>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</si>
  <si>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</si>
  <si>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</si>
  <si>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</si>
  <si>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</si>
  <si>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</si>
  <si>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</si>
  <si>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</si>
  <si>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</si>
  <si>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</si>
  <si>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</si>
  <si>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</si>
  <si>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</si>
  <si>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</si>
  <si>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</si>
  <si>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</si>
  <si>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</si>
  <si>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</si>
  <si>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</si>
  <si>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</si>
  <si>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</si>
  <si>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</si>
  <si>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</si>
  <si>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</si>
  <si>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</si>
  <si>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</si>
  <si>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</si>
  <si>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</si>
  <si>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</si>
  <si>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</si>
  <si>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</si>
  <si>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</si>
  <si>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</si>
  <si>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</si>
  <si>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</si>
  <si>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</si>
  <si>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</si>
  <si>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</si>
  <si>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</si>
  <si>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</si>
  <si>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</si>
  <si>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</si>
  <si>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</si>
  <si>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</si>
  <si>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</si>
  <si>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</si>
  <si>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</si>
  <si>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</si>
  <si>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</si>
  <si>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</si>
  <si>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</si>
  <si>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</si>
  <si>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</si>
  <si>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</si>
  <si>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</si>
  <si>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</si>
  <si>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</si>
  <si>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</si>
  <si>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</si>
  <si>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</si>
  <si>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</si>
  <si>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</si>
  <si>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</si>
  <si>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</si>
  <si>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</si>
  <si>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</si>
  <si>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</si>
  <si>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</si>
  <si>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</si>
  <si>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</si>
  <si>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</si>
  <si>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</si>
  <si>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</si>
  <si>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</si>
  <si>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</si>
  <si>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</si>
  <si>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</si>
  <si>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</si>
  <si>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</si>
  <si>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</si>
  <si>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</si>
  <si>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</si>
  <si>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</si>
  <si>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</si>
  <si>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</si>
  <si>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</si>
  <si>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</si>
  <si>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</si>
  <si>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</si>
  <si>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</si>
  <si>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</si>
  <si>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</si>
  <si>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</si>
  <si>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</si>
  <si>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</si>
  <si>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</si>
  <si>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</si>
  <si>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</si>
  <si>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</si>
  <si>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</si>
  <si>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</si>
  <si>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</si>
  <si>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</si>
  <si>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</si>
  <si>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</si>
  <si>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</si>
  <si>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</si>
  <si>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</si>
  <si>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</si>
  <si>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</si>
  <si>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</si>
  <si>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</si>
  <si>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</si>
  <si>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</si>
  <si>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</si>
  <si>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</si>
  <si>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</si>
  <si>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</si>
  <si>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</si>
  <si>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</si>
  <si>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</si>
  <si>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</si>
  <si>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</si>
  <si>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</si>
  <si>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</si>
  <si>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</si>
  <si>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</si>
  <si>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</si>
  <si>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</si>
  <si>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</si>
  <si>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</si>
  <si>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</si>
  <si>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</si>
  <si>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</si>
  <si>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</si>
  <si>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</si>
  <si>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</si>
  <si>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</si>
  <si>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</si>
  <si>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</si>
  <si>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</si>
  <si>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</si>
  <si>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</si>
  <si>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</si>
  <si>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</si>
  <si>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</si>
  <si>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</si>
  <si>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</si>
  <si>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</si>
  <si>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</si>
  <si>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</si>
  <si>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</si>
  <si>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</si>
  <si>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</si>
  <si>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</si>
  <si>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</si>
  <si>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</si>
  <si>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</si>
  <si>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</si>
  <si>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</si>
  <si>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</si>
  <si>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</si>
  <si>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</si>
  <si>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</si>
  <si>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</si>
  <si>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</si>
  <si>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</si>
  <si>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</si>
  <si>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</si>
  <si>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</si>
  <si>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</si>
  <si>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</si>
  <si>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</si>
  <si>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</si>
  <si>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</si>
  <si>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</si>
  <si>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</si>
  <si>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</si>
  <si>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</si>
  <si>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</si>
  <si>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</si>
  <si>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</si>
  <si>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</si>
  <si>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</si>
  <si>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</si>
  <si>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</si>
  <si>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</si>
  <si>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</si>
  <si>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</si>
  <si>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</si>
  <si>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</si>
  <si>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</si>
  <si>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</si>
  <si>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</si>
  <si>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</si>
  <si>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</si>
  <si>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</si>
  <si>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</si>
  <si>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</si>
  <si>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</si>
  <si>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</si>
  <si>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</si>
  <si>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</si>
  <si>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</si>
  <si>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</si>
  <si>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</si>
  <si>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</si>
  <si>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</si>
  <si>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</si>
  <si>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</si>
  <si>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</si>
  <si>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</si>
  <si>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</si>
  <si>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</si>
  <si>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</si>
  <si>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</si>
  <si>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</si>
  <si>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</si>
  <si>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</si>
  <si>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</si>
  <si>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</si>
  <si>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</si>
  <si>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</si>
  <si>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</si>
  <si>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</si>
  <si>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</si>
  <si>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</si>
  <si>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</si>
  <si>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</si>
  <si>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</si>
  <si>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</si>
  <si>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</si>
  <si>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</si>
  <si>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</si>
  <si>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</si>
  <si>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</si>
  <si>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</si>
  <si>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</si>
  <si>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</si>
  <si>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</si>
  <si>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</si>
  <si>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</si>
  <si>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</si>
  <si>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</si>
  <si>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</si>
  <si>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</si>
  <si>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</si>
  <si>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</si>
  <si>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</si>
  <si>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</si>
  <si>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</si>
  <si>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</si>
  <si>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</si>
  <si>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</si>
  <si>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</si>
  <si>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</si>
  <si>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</si>
  <si>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</si>
  <si>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</si>
  <si>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</si>
  <si>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</si>
  <si>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</si>
  <si>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</si>
  <si>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</si>
  <si>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</si>
  <si>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</si>
  <si>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</si>
  <si>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</si>
  <si>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</si>
  <si>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</si>
  <si>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</si>
  <si>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</si>
  <si>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</si>
  <si>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</si>
  <si>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</si>
  <si>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</si>
  <si>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</si>
  <si>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</si>
  <si>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</si>
  <si>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</si>
  <si>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</si>
  <si>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</si>
  <si>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</si>
  <si>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</si>
  <si>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</si>
  <si>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</si>
  <si>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</si>
  <si>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</si>
  <si>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</si>
  <si>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</si>
  <si>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</si>
  <si>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</si>
  <si>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</si>
  <si>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</si>
  <si>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</si>
  <si>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</si>
  <si>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</si>
  <si>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</si>
  <si>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</si>
  <si>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</si>
  <si>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</si>
  <si>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</si>
  <si>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</si>
  <si>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</si>
  <si>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</si>
  <si>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</si>
  <si>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</si>
  <si>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</si>
  <si>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</si>
  <si>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</si>
  <si>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</si>
  <si>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</si>
  <si>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</si>
  <si>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</si>
  <si>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</si>
  <si>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</si>
  <si>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</si>
  <si>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</si>
  <si>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</si>
  <si>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</si>
  <si>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</si>
  <si>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</si>
  <si>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</si>
  <si>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</si>
  <si>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</si>
  <si>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</si>
  <si>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</si>
  <si>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</si>
  <si>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</si>
  <si>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</si>
  <si>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</si>
  <si>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</si>
  <si>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</si>
  <si>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</si>
  <si>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</si>
  <si>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</si>
  <si>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</si>
  <si>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</si>
  <si>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</si>
  <si>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</si>
  <si>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</si>
  <si>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</si>
  <si>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</si>
  <si>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</si>
  <si>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</si>
  <si>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</si>
  <si>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</si>
  <si>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</si>
  <si>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</si>
  <si>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</si>
  <si>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</si>
  <si>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</si>
  <si>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</si>
  <si>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</si>
  <si>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</si>
  <si>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</si>
  <si>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</si>
  <si>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</si>
  <si>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</si>
  <si>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</si>
  <si>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</si>
  <si>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</si>
  <si>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</si>
  <si>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</si>
  <si>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</si>
  <si>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</si>
  <si>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</si>
  <si>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</si>
  <si>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</si>
  <si>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</si>
  <si>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</si>
  <si>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</si>
  <si>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</si>
  <si>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</si>
  <si>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</si>
  <si>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</si>
  <si>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</si>
  <si>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</si>
  <si>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</si>
  <si>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</si>
  <si>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</si>
  <si>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</si>
  <si>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</si>
  <si>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</si>
  <si>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</si>
  <si>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</si>
  <si>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</si>
  <si>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</si>
  <si>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</si>
  <si>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</si>
  <si>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</si>
  <si>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</si>
  <si>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</si>
  <si>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</si>
  <si>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</si>
  <si>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</si>
  <si>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</si>
  <si>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</si>
  <si>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</si>
  <si>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</si>
  <si>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</si>
  <si>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</si>
  <si>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</si>
  <si>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</si>
  <si>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</si>
  <si>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</si>
  <si>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</si>
  <si>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</si>
  <si>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</si>
  <si>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</si>
  <si>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</si>
  <si>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</si>
  <si>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</si>
  <si>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</si>
  <si>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</si>
  <si>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</si>
  <si>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</si>
  <si>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</si>
  <si>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</si>
  <si>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</si>
  <si>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</si>
  <si>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</si>
  <si>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</si>
  <si>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</si>
  <si>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</si>
  <si>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</si>
  <si>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</si>
  <si>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</si>
  <si>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</si>
  <si>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</si>
  <si>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</si>
  <si>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</si>
  <si>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</si>
  <si>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</si>
  <si>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</si>
  <si>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</si>
  <si>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</si>
  <si>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</si>
  <si>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</si>
  <si>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</si>
  <si>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</si>
  <si>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</si>
  <si>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</si>
  <si>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</si>
  <si>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</si>
  <si>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</si>
  <si>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</si>
  <si>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</si>
  <si>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</si>
  <si>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</si>
  <si>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</si>
  <si>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</si>
  <si>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</si>
  <si>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</si>
  <si>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</si>
  <si>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</si>
  <si>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</si>
  <si>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</si>
  <si>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</si>
  <si>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</si>
  <si>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</si>
  <si>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</si>
  <si>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</si>
  <si>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</si>
  <si>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</si>
  <si>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</si>
  <si>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</si>
  <si>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</si>
  <si>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</si>
  <si>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</si>
  <si>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</si>
  <si>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</si>
  <si>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</si>
  <si>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</si>
  <si>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</si>
  <si>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</si>
  <si>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</si>
  <si>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</si>
  <si>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</si>
  <si>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</si>
  <si>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</si>
  <si>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</si>
  <si>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</si>
  <si>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</si>
  <si>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</si>
  <si>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</si>
  <si>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</si>
  <si>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</si>
  <si>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</si>
  <si>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</si>
  <si>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</si>
  <si>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</si>
  <si>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</si>
  <si>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</si>
  <si>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</si>
  <si>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</si>
  <si>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</si>
  <si>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</si>
  <si>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</si>
  <si>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</si>
  <si>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</si>
  <si>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</si>
  <si>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</si>
  <si>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</si>
  <si>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</si>
  <si>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</si>
  <si>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</si>
  <si>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</si>
  <si>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</si>
  <si>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</si>
  <si>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</si>
  <si>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</si>
  <si>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</si>
  <si>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</si>
  <si>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</si>
  <si>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</si>
  <si>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</si>
  <si>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</si>
  <si>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</si>
  <si>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</si>
  <si>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</si>
  <si>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</si>
  <si>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</si>
  <si>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</si>
  <si>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</si>
  <si>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</si>
  <si>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</si>
  <si>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</si>
  <si>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</si>
  <si>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</si>
  <si>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</si>
  <si>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</si>
  <si>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</si>
  <si>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</si>
  <si>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</si>
  <si>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</si>
  <si>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</si>
  <si>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</si>
  <si>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</si>
  <si>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</si>
  <si>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</si>
  <si>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</si>
  <si>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</si>
  <si>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</si>
  <si>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</si>
  <si>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</si>
  <si>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</si>
  <si>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</si>
  <si>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</si>
  <si>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</si>
  <si>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</si>
  <si>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</si>
  <si>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</si>
  <si>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</si>
  <si>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</si>
  <si>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</si>
  <si>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</si>
  <si>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</si>
  <si>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</si>
  <si>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</si>
  <si>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</si>
  <si>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</si>
  <si>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</si>
  <si>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</si>
  <si>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</si>
  <si>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</si>
  <si>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</si>
  <si>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</si>
  <si>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</si>
  <si>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</si>
  <si>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</si>
  <si>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</si>
  <si>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</si>
  <si>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</si>
  <si>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</si>
  <si>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</si>
  <si>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</si>
  <si>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</si>
  <si>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</si>
  <si>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</si>
  <si>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</si>
  <si>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</si>
  <si>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</si>
  <si>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</si>
  <si>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</si>
  <si>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</si>
  <si>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</si>
  <si>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</si>
  <si>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</si>
  <si>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</si>
  <si>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</si>
  <si>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</si>
  <si>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</si>
  <si>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</si>
  <si>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</si>
  <si>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</si>
  <si>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</si>
  <si>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</si>
  <si>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</si>
  <si>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</si>
  <si>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</si>
  <si>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</si>
  <si>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</si>
  <si>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</si>
  <si>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</si>
  <si>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</si>
  <si>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</si>
  <si>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</si>
  <si>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</si>
  <si>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</si>
  <si>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</si>
  <si>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</si>
  <si>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</si>
  <si>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</si>
  <si>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</si>
  <si>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</si>
  <si>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</si>
  <si>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</si>
  <si>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</si>
  <si>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</si>
  <si>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</si>
  <si>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</si>
  <si>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</si>
  <si>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</si>
  <si>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</si>
  <si>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</si>
  <si>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</si>
  <si>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</si>
  <si>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</si>
  <si>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</si>
  <si>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</si>
  <si>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</si>
  <si>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</si>
  <si>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</si>
  <si>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</si>
  <si>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</si>
  <si>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</si>
  <si>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</si>
  <si>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</si>
  <si>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</si>
  <si>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</si>
  <si>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</si>
  <si>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</si>
  <si>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</si>
  <si>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</si>
  <si>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</si>
  <si>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</si>
  <si>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</si>
  <si>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</si>
  <si>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</si>
  <si>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</si>
  <si>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</si>
  <si>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</si>
  <si>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</si>
  <si>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</si>
  <si>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</si>
  <si>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</si>
  <si>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</si>
  <si>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</si>
  <si>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</si>
  <si>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</si>
  <si>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</si>
  <si>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</si>
  <si>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</si>
  <si>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</si>
  <si>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</si>
  <si>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</si>
  <si>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</si>
  <si>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</si>
  <si>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</si>
  <si>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</si>
  <si>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</si>
  <si>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</si>
  <si>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</si>
  <si>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</si>
  <si>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</si>
  <si>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</si>
  <si>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</si>
  <si>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</si>
  <si>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</si>
  <si>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</si>
  <si>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</si>
  <si>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</si>
  <si>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</si>
  <si>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</si>
  <si>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</si>
  <si>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</si>
  <si>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</si>
  <si>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</si>
  <si>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</si>
  <si>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</si>
  <si>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</si>
  <si>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</si>
  <si>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</si>
  <si>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</si>
  <si>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</si>
  <si>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</si>
  <si>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</si>
  <si>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</si>
  <si>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</si>
  <si>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</si>
  <si>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</si>
  <si>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</si>
  <si>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</si>
  <si>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</si>
  <si>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</si>
  <si>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</si>
  <si>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</si>
  <si>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</si>
  <si>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</si>
  <si>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</si>
  <si>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</si>
  <si>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</si>
  <si>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</si>
  <si>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</si>
  <si>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</si>
  <si>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</si>
  <si>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</si>
  <si>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</si>
  <si>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</si>
  <si>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</si>
  <si>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</si>
  <si>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</si>
  <si>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</si>
  <si>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</si>
  <si>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</si>
  <si>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</si>
  <si>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</si>
  <si>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</si>
  <si>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</si>
  <si>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</si>
  <si>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</si>
  <si>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</si>
  <si>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</si>
  <si>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</si>
  <si>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</si>
  <si>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</si>
  <si>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</si>
  <si>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</si>
  <si>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</si>
  <si>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</si>
  <si>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</si>
  <si>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</si>
  <si>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</si>
  <si>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</si>
  <si>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</si>
  <si>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</si>
  <si>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</si>
  <si>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</si>
  <si>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</si>
  <si>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</si>
  <si>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</si>
  <si>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</si>
  <si>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</si>
  <si>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</si>
  <si>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</si>
  <si>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</si>
  <si>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</si>
  <si>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</si>
  <si>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</si>
  <si>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</si>
  <si>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</si>
  <si>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</si>
  <si>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</si>
  <si>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</si>
  <si>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</si>
  <si>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</si>
  <si>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</si>
  <si>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</si>
  <si>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</si>
  <si>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</si>
  <si>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</si>
  <si>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</si>
  <si>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</si>
  <si>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</si>
  <si>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</si>
  <si>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</si>
  <si>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</si>
  <si>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</si>
  <si>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</si>
  <si>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</si>
  <si>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</si>
  <si>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</si>
  <si>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</si>
  <si>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</si>
  <si>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</si>
  <si>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</si>
  <si>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</si>
  <si>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</si>
  <si>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</si>
  <si>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</si>
  <si>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</si>
  <si>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</si>
  <si>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</si>
  <si>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</si>
  <si>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</si>
  <si>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</si>
  <si>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</si>
  <si>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</si>
  <si>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</si>
  <si>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</si>
  <si>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</si>
  <si>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</si>
  <si>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</si>
  <si>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</si>
  <si>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</si>
  <si>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</si>
  <si>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</si>
  <si>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</si>
  <si>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</si>
  <si>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</si>
  <si>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</si>
  <si>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</si>
  <si>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</si>
  <si>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</si>
  <si>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</si>
  <si>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</si>
  <si>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</si>
  <si>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</si>
  <si>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</si>
  <si>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</si>
  <si>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</si>
  <si>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</si>
  <si>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</si>
  <si>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</si>
  <si>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</si>
  <si>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</si>
  <si>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</si>
  <si>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</si>
  <si>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</si>
  <si>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</si>
  <si>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</si>
  <si>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</si>
  <si>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</si>
  <si>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</si>
  <si>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</si>
  <si>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</si>
  <si>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</si>
  <si>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</si>
  <si>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</si>
  <si>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</si>
  <si>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</si>
  <si>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</si>
  <si>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</si>
  <si>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</si>
  <si>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</si>
  <si>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</si>
  <si>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</si>
  <si>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</si>
  <si>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</si>
  <si>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</si>
  <si>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</si>
  <si>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</si>
  <si>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</si>
  <si>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</si>
  <si>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</si>
  <si>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</si>
  <si>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</si>
  <si>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</si>
  <si>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</si>
  <si>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</si>
  <si>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</si>
  <si>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</si>
  <si>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</si>
  <si>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</si>
  <si>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</si>
  <si>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</si>
  <si>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</si>
  <si>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</si>
  <si>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</si>
  <si>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</si>
  <si>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</si>
  <si>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</si>
  <si>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</si>
  <si>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</si>
  <si>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</si>
  <si>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</si>
  <si>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</si>
  <si>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</si>
  <si>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</si>
  <si>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</si>
  <si>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</si>
  <si>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</si>
  <si>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</si>
  <si>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</si>
  <si>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</si>
  <si>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</si>
  <si>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</si>
  <si>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</si>
  <si>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</si>
  <si>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</si>
  <si>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</si>
  <si>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</si>
  <si>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</si>
  <si>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</si>
  <si>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</si>
  <si>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</si>
  <si>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</si>
  <si>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</si>
  <si>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</si>
  <si>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</si>
  <si>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</si>
  <si>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</si>
  <si>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</si>
  <si>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</si>
  <si>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</si>
  <si>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</si>
  <si>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</si>
  <si>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</si>
  <si>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</si>
  <si>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</si>
  <si>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</si>
  <si>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</si>
  <si>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</si>
  <si>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</si>
  <si>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</si>
  <si>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</si>
  <si>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</si>
  <si>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</si>
  <si>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</si>
  <si>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</si>
  <si>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</si>
  <si>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</si>
  <si>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</si>
  <si>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</si>
  <si>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</si>
  <si>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</si>
  <si>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</si>
  <si>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</si>
  <si>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</si>
  <si>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</si>
  <si>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</si>
  <si>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</si>
  <si>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</si>
  <si>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</si>
  <si>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</si>
  <si>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</si>
  <si>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</si>
  <si>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</si>
  <si>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</si>
  <si>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</si>
  <si>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</si>
  <si>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</si>
  <si>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</si>
  <si>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</si>
  <si>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</si>
  <si>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</si>
  <si>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</si>
  <si>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</si>
  <si>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</si>
  <si>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</si>
  <si>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</si>
  <si>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</si>
  <si>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</si>
  <si>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</si>
  <si>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</si>
  <si>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</si>
  <si>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</si>
  <si>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</si>
  <si>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</si>
  <si>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</si>
  <si>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</si>
  <si>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</si>
  <si>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</si>
  <si>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</si>
  <si>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</si>
  <si>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</si>
  <si>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</si>
  <si>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</si>
  <si>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</si>
  <si>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</si>
  <si>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</si>
  <si>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</si>
  <si>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</si>
  <si>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</si>
  <si>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</si>
  <si>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</si>
  <si>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</si>
  <si>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</si>
  <si>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</si>
  <si>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</si>
  <si>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</si>
  <si>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</si>
  <si>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</si>
  <si>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</si>
  <si>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</si>
  <si>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</si>
  <si>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</si>
  <si>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</si>
  <si>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</si>
  <si>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</si>
  <si>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</si>
  <si>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</si>
  <si>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</si>
  <si>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</si>
  <si>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</si>
  <si>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</si>
  <si>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</si>
  <si>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</si>
  <si>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</si>
  <si>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</si>
  <si>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</si>
  <si>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</si>
  <si>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</si>
  <si>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</si>
  <si>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</si>
  <si>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</si>
  <si>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</si>
  <si>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</si>
  <si>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</si>
  <si>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</si>
  <si>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</si>
  <si>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</si>
  <si>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</si>
  <si>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</si>
  <si>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</si>
  <si>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</si>
  <si>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</si>
  <si>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</si>
  <si>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</si>
  <si>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</si>
  <si>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</si>
  <si>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</si>
  <si>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</si>
  <si>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</si>
  <si>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</si>
  <si>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</si>
  <si>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</si>
  <si>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</si>
  <si>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</si>
  <si>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</si>
  <si>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</si>
  <si>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</si>
  <si>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</si>
  <si>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</si>
  <si>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</si>
  <si>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</si>
  <si>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</si>
  <si>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</si>
  <si>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</si>
  <si>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</si>
  <si>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</si>
  <si>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</si>
  <si>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</si>
  <si>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</si>
  <si>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</si>
  <si>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</si>
  <si>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</si>
  <si>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</si>
  <si>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</si>
  <si>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</si>
  <si>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</si>
  <si>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</si>
  <si>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</si>
  <si>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</si>
  <si>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</si>
  <si>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</si>
  <si>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</si>
  <si>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</si>
  <si>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</si>
  <si>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</si>
  <si>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</si>
  <si>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</si>
  <si>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</si>
  <si>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</si>
  <si>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</si>
  <si>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</si>
  <si>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</si>
  <si>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</si>
  <si>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</si>
  <si>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</si>
  <si>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</si>
  <si>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</si>
  <si>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</si>
  <si>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</si>
  <si>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</si>
  <si>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</si>
  <si>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</si>
  <si>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</si>
  <si>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</si>
  <si>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</si>
  <si>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</si>
  <si>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</si>
  <si>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</si>
  <si>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</si>
  <si>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</si>
  <si>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</si>
  <si>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</si>
  <si>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</si>
  <si>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</si>
  <si>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</si>
  <si>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</si>
  <si>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</si>
  <si>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</si>
  <si>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</si>
  <si>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</si>
  <si>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</si>
  <si>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</si>
  <si>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</si>
  <si>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</si>
  <si>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</si>
  <si>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</si>
  <si>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</si>
  <si>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</si>
  <si>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</si>
  <si>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</si>
  <si>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</si>
  <si>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</si>
  <si>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</si>
  <si>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</si>
  <si>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</si>
  <si>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</si>
  <si>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</si>
  <si>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</si>
  <si>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</si>
  <si>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</si>
  <si>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</si>
  <si>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</si>
  <si>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</si>
  <si>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</si>
  <si>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</si>
  <si>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</si>
  <si>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</si>
  <si>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</si>
  <si>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</si>
  <si>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</si>
  <si>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</si>
  <si>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</si>
  <si>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</si>
  <si>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</si>
  <si>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</si>
  <si>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</si>
  <si>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</si>
  <si>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</si>
  <si>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</si>
  <si>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</si>
  <si>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</si>
  <si>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</si>
  <si>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</si>
  <si>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</si>
  <si>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</si>
  <si>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</si>
  <si>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</si>
  <si>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</si>
  <si>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</si>
  <si>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</si>
  <si>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</si>
  <si>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</si>
  <si>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</si>
  <si>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</si>
  <si>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</si>
  <si>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</si>
  <si>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</si>
  <si>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</si>
  <si>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</si>
  <si>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</si>
  <si>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</si>
  <si>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</si>
  <si>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</si>
  <si>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</si>
  <si>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</si>
  <si>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</si>
  <si>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</si>
  <si>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</si>
  <si>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</si>
  <si>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</si>
  <si>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</si>
  <si>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</si>
  <si>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</si>
  <si>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</si>
  <si>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</si>
  <si>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</si>
  <si>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</si>
  <si>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</si>
  <si>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</si>
  <si>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</si>
  <si>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</si>
  <si>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</si>
  <si>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</si>
  <si>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</si>
  <si>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</si>
  <si>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</si>
  <si>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</si>
  <si>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</si>
  <si>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</si>
  <si>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</si>
  <si>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</si>
  <si>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</si>
  <si>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</si>
  <si>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</si>
  <si>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</si>
  <si>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</si>
  <si>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</si>
  <si>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</si>
  <si>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</si>
  <si>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</si>
  <si>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</si>
  <si>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</si>
  <si>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</si>
  <si>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</si>
  <si>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</si>
  <si>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</si>
  <si>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</si>
  <si>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</si>
  <si>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</si>
  <si>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</si>
  <si>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</si>
  <si>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</si>
  <si>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</si>
  <si>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</si>
  <si>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</si>
  <si>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</si>
  <si>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</si>
  <si>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</si>
  <si>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</si>
  <si>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</si>
  <si>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</si>
  <si>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</si>
  <si>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</si>
  <si>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</si>
  <si>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</si>
  <si>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</si>
  <si>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</si>
  <si>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</si>
  <si>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</si>
  <si>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</si>
  <si>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</si>
  <si>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</si>
  <si>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</si>
  <si>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</si>
  <si>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</si>
  <si>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</si>
  <si>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</si>
  <si>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</si>
  <si>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</si>
  <si>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</si>
  <si>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</si>
  <si>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</si>
  <si>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</si>
  <si>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</si>
  <si>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</si>
  <si>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</si>
  <si>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</si>
  <si>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</si>
  <si>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</si>
  <si>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</si>
  <si>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</si>
  <si>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</si>
  <si>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</si>
  <si>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</si>
  <si>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</si>
  <si>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</si>
  <si>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</si>
  <si>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</si>
  <si>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</si>
  <si>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</si>
  <si>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</si>
  <si>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</si>
  <si>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</si>
  <si>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</si>
  <si>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</si>
  <si>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</si>
  <si>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</si>
  <si>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</si>
  <si>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</si>
  <si>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</si>
  <si>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</si>
  <si>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</si>
  <si>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</si>
  <si>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</si>
  <si>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</si>
  <si>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</si>
  <si>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</si>
  <si>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</si>
  <si>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</si>
  <si>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</si>
  <si>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</si>
  <si>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</si>
  <si>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</si>
  <si>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</si>
  <si>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</si>
  <si>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</si>
  <si>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</si>
  <si>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</si>
  <si>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</si>
  <si>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</si>
  <si>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</si>
  <si>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</si>
  <si>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</si>
  <si>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</si>
  <si>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</si>
  <si>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</si>
  <si>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</si>
  <si>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</si>
  <si>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</si>
  <si>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</si>
  <si>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</si>
  <si>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</si>
  <si>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</si>
  <si>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</si>
  <si>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</si>
  <si>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</si>
  <si>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</si>
  <si>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</si>
  <si>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</si>
  <si>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</si>
  <si>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</si>
  <si>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</si>
  <si>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</si>
  <si>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</si>
  <si>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</si>
  <si>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</si>
  <si>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</si>
  <si>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</si>
  <si>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</si>
  <si>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</si>
  <si>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</si>
  <si>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</si>
  <si>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</si>
  <si>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</si>
  <si>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</si>
  <si>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</si>
  <si>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</si>
  <si>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</si>
  <si>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</si>
  <si>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</si>
  <si>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</si>
  <si>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</si>
  <si>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</si>
  <si>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</si>
  <si>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</si>
  <si>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</si>
  <si>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</si>
  <si>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</si>
  <si>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</si>
  <si>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</si>
  <si>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</si>
  <si>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</si>
  <si>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</si>
  <si>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</si>
  <si>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</si>
  <si>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</si>
  <si>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</si>
  <si>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</si>
  <si>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</si>
  <si>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</si>
  <si>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</si>
  <si>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</si>
  <si>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</si>
  <si>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</si>
  <si>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</si>
  <si>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</si>
  <si>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</si>
  <si>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</si>
  <si>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</si>
  <si>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</si>
  <si>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</si>
  <si>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</si>
  <si>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</si>
  <si>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</si>
  <si>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</si>
  <si>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</si>
  <si>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</si>
  <si>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</si>
  <si>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</si>
  <si>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</si>
  <si>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</si>
  <si>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</si>
  <si>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</si>
  <si>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</si>
  <si>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</si>
  <si>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</si>
  <si>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</si>
  <si>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</si>
  <si>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</si>
  <si>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</si>
  <si>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</si>
  <si>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</si>
  <si>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</si>
  <si>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</si>
  <si>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</si>
  <si>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</si>
  <si>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</si>
  <si>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</si>
  <si>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</si>
  <si>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</si>
  <si>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</si>
  <si>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</si>
  <si>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</si>
  <si>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</si>
  <si>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</si>
  <si>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</si>
  <si>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</si>
  <si>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</si>
  <si>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</si>
  <si>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</si>
  <si>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</si>
  <si>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</si>
  <si>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</si>
  <si>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</si>
  <si>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</si>
  <si>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</si>
  <si>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</si>
  <si>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</si>
  <si>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</si>
  <si>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</si>
  <si>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</si>
  <si>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</si>
  <si>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</si>
  <si>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</si>
  <si>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</si>
  <si>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</si>
  <si>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</si>
  <si>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</si>
  <si>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</si>
  <si>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</si>
  <si>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</si>
  <si>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</si>
  <si>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</si>
  <si>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</si>
  <si>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</si>
  <si>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</si>
  <si>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</si>
  <si>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</si>
  <si>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</si>
  <si>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</si>
  <si>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</si>
  <si>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</si>
  <si>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</si>
  <si>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</si>
  <si>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</si>
  <si>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</si>
  <si>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</si>
  <si>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</si>
  <si>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</si>
  <si>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</si>
  <si>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</si>
  <si>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</si>
  <si>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</si>
  <si>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</si>
  <si>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</si>
  <si>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</si>
  <si>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</si>
  <si>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</si>
  <si>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</si>
  <si>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</si>
  <si>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</si>
  <si>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</si>
  <si>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</si>
  <si>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</si>
  <si>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</si>
  <si>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</si>
  <si>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</si>
  <si>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</si>
  <si>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</si>
  <si>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</si>
  <si>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</si>
  <si>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</si>
  <si>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</si>
  <si>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</si>
  <si>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</si>
  <si>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</si>
  <si>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</si>
  <si>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</si>
  <si>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</si>
  <si>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</si>
  <si>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</si>
  <si>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</si>
  <si>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</si>
  <si>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</si>
  <si>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</si>
  <si>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</si>
  <si>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</si>
  <si>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</si>
  <si>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</si>
  <si>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</si>
  <si>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</si>
  <si>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</si>
  <si>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</si>
  <si>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</si>
  <si>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</si>
  <si>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</si>
  <si>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</si>
  <si>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</si>
  <si>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</si>
  <si>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</si>
  <si>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</si>
  <si>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</si>
  <si>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</si>
  <si>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</si>
  <si>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</si>
  <si>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</si>
  <si>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</si>
  <si>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</si>
  <si>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</si>
  <si>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</si>
  <si>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</si>
  <si>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</si>
  <si>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</si>
  <si>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</si>
  <si>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</si>
  <si>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</si>
  <si>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</si>
  <si>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</si>
  <si>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</si>
  <si>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</si>
  <si>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</si>
  <si>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</si>
  <si>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</si>
  <si>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</si>
  <si>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</si>
  <si>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</si>
  <si>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</si>
  <si>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</si>
  <si>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</si>
  <si>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</si>
  <si>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</si>
  <si>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</si>
  <si>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</si>
  <si>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</si>
  <si>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</si>
  <si>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</si>
  <si>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</si>
  <si>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</si>
  <si>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</si>
  <si>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</si>
  <si>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</si>
  <si>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</si>
  <si>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</si>
  <si>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</si>
  <si>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</si>
  <si>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</si>
  <si>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</si>
  <si>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</si>
  <si>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</si>
  <si>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</si>
  <si>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</si>
  <si>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</si>
  <si>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</si>
  <si>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</si>
  <si>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</si>
  <si>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</si>
  <si>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</si>
  <si>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</si>
  <si>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</si>
  <si>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</si>
  <si>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</si>
  <si>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</si>
  <si>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</si>
  <si>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</si>
  <si>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</si>
  <si>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</si>
  <si>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</si>
  <si>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</si>
  <si>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</si>
  <si>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</si>
  <si>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</si>
  <si>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</si>
  <si>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</si>
  <si>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</si>
  <si>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</si>
  <si>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</si>
  <si>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</si>
  <si>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</si>
  <si>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</si>
  <si>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</si>
  <si>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</si>
  <si>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</si>
  <si>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</si>
  <si>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</si>
  <si>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</si>
  <si>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</si>
  <si>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</si>
  <si>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</si>
  <si>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</si>
  <si>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</si>
  <si>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</si>
  <si>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</si>
  <si>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</si>
  <si>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</si>
  <si>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</si>
  <si>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</si>
  <si>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</si>
  <si>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</si>
  <si>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</si>
  <si>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</si>
  <si>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</si>
  <si>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</si>
  <si>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</si>
  <si>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</si>
  <si>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</si>
  <si>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</si>
  <si>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</si>
  <si>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</si>
  <si>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</si>
  <si>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</si>
  <si>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</si>
  <si>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</si>
  <si>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</si>
  <si>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</si>
  <si>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</si>
  <si>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</si>
  <si>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</si>
  <si>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</si>
  <si>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</si>
  <si>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</si>
  <si>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</si>
  <si>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</si>
  <si>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</si>
  <si>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</si>
  <si>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</si>
  <si>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</si>
  <si>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</si>
  <si>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</si>
  <si>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</si>
  <si>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</si>
  <si>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</si>
  <si>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</si>
  <si>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</si>
  <si>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</si>
  <si>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</si>
  <si>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</si>
  <si>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</si>
  <si>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</si>
  <si>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</si>
  <si>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</si>
  <si>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</si>
  <si>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</si>
  <si>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</si>
  <si>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</si>
  <si>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</si>
  <si>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</si>
  <si>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</si>
  <si>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</si>
  <si>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</si>
  <si>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</si>
  <si>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</si>
  <si>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</si>
  <si>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</si>
  <si>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</si>
  <si>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</si>
  <si>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</si>
  <si>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</si>
  <si>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</si>
  <si>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</si>
  <si>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</si>
  <si>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</si>
  <si>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</si>
  <si>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</si>
  <si>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</si>
  <si>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</si>
  <si>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</si>
  <si>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</si>
  <si>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</si>
  <si>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</si>
  <si>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</si>
  <si>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</si>
  <si>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</si>
  <si>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</si>
  <si>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</si>
  <si>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</si>
  <si>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</si>
  <si>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</si>
  <si>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</si>
  <si>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</si>
  <si>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</si>
  <si>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</si>
  <si>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</si>
  <si>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</si>
  <si>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</si>
  <si>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</si>
  <si>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</si>
  <si>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</si>
  <si>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</si>
  <si>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</si>
  <si>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</si>
  <si>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</si>
  <si>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</si>
  <si>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</si>
  <si>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</si>
  <si>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</si>
  <si>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</si>
  <si>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</si>
  <si>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</si>
  <si>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</si>
  <si>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</si>
  <si>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</si>
  <si>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</si>
  <si>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</si>
  <si>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</si>
  <si>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</si>
  <si>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</si>
  <si>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</si>
  <si>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</si>
  <si>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</si>
  <si>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</si>
  <si>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</si>
  <si>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</si>
  <si>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</si>
  <si>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</si>
  <si>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</si>
  <si>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</si>
  <si>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</si>
  <si>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</si>
  <si>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</si>
  <si>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</si>
  <si>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</si>
  <si>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</si>
  <si>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</si>
  <si>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</si>
  <si>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</si>
  <si>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</si>
  <si>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</si>
  <si>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</si>
  <si>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</si>
  <si>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</si>
  <si>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</si>
  <si>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</si>
  <si>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</si>
  <si>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</si>
  <si>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</si>
  <si>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</si>
  <si>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</si>
  <si>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</si>
  <si>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</si>
  <si>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</si>
  <si>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</si>
  <si>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</si>
  <si>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</si>
  <si>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</si>
  <si>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</si>
  <si>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</si>
  <si>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</si>
  <si>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</si>
  <si>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</si>
  <si>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</si>
  <si>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</si>
  <si>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</si>
  <si>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</si>
  <si>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</si>
  <si>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</si>
  <si>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</si>
  <si>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</si>
  <si>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</si>
  <si>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</si>
  <si>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</si>
  <si>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</si>
  <si>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</si>
  <si>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</si>
  <si>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</si>
  <si>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</si>
  <si>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</si>
  <si>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</si>
  <si>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</si>
  <si>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</si>
  <si>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</si>
  <si>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</si>
  <si>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</si>
  <si>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</si>
  <si>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</si>
  <si>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</si>
  <si>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</si>
  <si>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</si>
  <si>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</si>
  <si>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</si>
  <si>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</si>
  <si>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</si>
  <si>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</si>
  <si>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</si>
  <si>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</si>
  <si>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</si>
  <si>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</si>
  <si>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</si>
  <si>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</si>
  <si>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</si>
  <si>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</si>
  <si>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</si>
  <si>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</si>
  <si>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</si>
  <si>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</si>
  <si>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</si>
  <si>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</si>
  <si>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</si>
  <si>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</si>
  <si>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</si>
  <si>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</si>
  <si>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</si>
  <si>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</si>
  <si>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</si>
  <si>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</si>
  <si>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</si>
  <si>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</si>
  <si>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</si>
  <si>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</si>
  <si>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</si>
  <si>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</si>
  <si>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</si>
  <si>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</si>
  <si>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</si>
  <si>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</si>
  <si>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</si>
  <si>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</si>
  <si>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</si>
  <si>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</si>
  <si>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</si>
  <si>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</si>
  <si>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</si>
  <si>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</si>
  <si>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</si>
  <si>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</si>
  <si>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</si>
  <si>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</si>
  <si>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</si>
  <si>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</si>
  <si>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</si>
  <si>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</si>
  <si>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</si>
  <si>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</si>
  <si>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</si>
  <si>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</si>
  <si>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</si>
  <si>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</si>
  <si>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</si>
  <si>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</si>
  <si>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</si>
  <si>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</si>
  <si>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</si>
  <si>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</si>
  <si>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</si>
  <si>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</si>
  <si>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</si>
  <si>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</si>
  <si>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</si>
  <si>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</si>
  <si>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</si>
  <si>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</si>
  <si>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</si>
  <si>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</si>
  <si>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</si>
  <si>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</si>
  <si>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</si>
  <si>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</si>
  <si>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</si>
  <si>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</si>
  <si>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</si>
  <si>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</si>
  <si>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</si>
  <si>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</si>
  <si>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</si>
  <si>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</si>
  <si>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</si>
  <si>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</si>
  <si>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</si>
  <si>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</si>
  <si>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</si>
  <si>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</si>
  <si>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</si>
  <si>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</si>
  <si>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</si>
  <si>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</si>
  <si>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</si>
  <si>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</si>
  <si>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</si>
  <si>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</si>
  <si>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</si>
  <si>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</si>
  <si>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</si>
  <si>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</si>
  <si>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</si>
  <si>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</si>
  <si>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</si>
  <si>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</si>
  <si>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</si>
  <si>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</si>
  <si>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</si>
  <si>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</si>
  <si>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</si>
  <si>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</si>
  <si>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</si>
  <si>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</si>
  <si>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</si>
  <si>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</si>
  <si>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</si>
  <si>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</si>
  <si>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</si>
  <si>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</si>
  <si>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</si>
  <si>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</si>
  <si>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</si>
  <si>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</si>
  <si>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</si>
  <si>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</si>
  <si>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</si>
  <si>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</si>
  <si>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</si>
  <si>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</si>
  <si>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</si>
  <si>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</si>
  <si>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</si>
  <si>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</si>
  <si>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</si>
  <si>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</si>
  <si>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</si>
  <si>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</si>
  <si>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</si>
  <si>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</si>
  <si>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</si>
  <si>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</si>
  <si>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</si>
  <si>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</si>
  <si>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</si>
  <si>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</si>
  <si>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</si>
  <si>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</si>
  <si>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</si>
  <si>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</si>
  <si>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</si>
  <si>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</si>
  <si>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</si>
  <si>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</si>
  <si>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</si>
  <si>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</si>
  <si>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</si>
  <si>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</si>
  <si>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</si>
  <si>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</si>
  <si>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</si>
  <si>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</si>
  <si>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</si>
  <si>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</si>
  <si>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</si>
  <si>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</si>
  <si>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</si>
  <si>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</si>
  <si>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</si>
  <si>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</si>
  <si>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</si>
  <si>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</si>
  <si>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</si>
  <si>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</si>
  <si>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</si>
  <si>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</si>
  <si>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</si>
  <si>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</si>
  <si>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</si>
  <si>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</si>
  <si>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</si>
  <si>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</si>
  <si>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</si>
  <si>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</si>
  <si>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</si>
  <si>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</si>
  <si>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</si>
  <si>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</si>
  <si>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</si>
  <si>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</si>
  <si>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</si>
  <si>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</si>
  <si>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</si>
  <si>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</si>
  <si>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</si>
  <si>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</si>
  <si>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</si>
  <si>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</si>
  <si>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</si>
  <si>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</si>
  <si>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</si>
  <si>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</si>
  <si>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</si>
  <si>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</si>
  <si>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</si>
  <si>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</si>
  <si>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</si>
  <si>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</si>
  <si>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</si>
  <si>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</si>
  <si>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</si>
  <si>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</si>
  <si>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</si>
  <si>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</si>
  <si>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</si>
  <si>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</si>
  <si>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</si>
  <si>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</si>
  <si>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</si>
  <si>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</si>
  <si>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</si>
  <si>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</si>
  <si>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</si>
  <si>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</si>
  <si>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</si>
  <si>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</si>
  <si>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</si>
  <si>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</si>
  <si>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</si>
  <si>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</si>
  <si>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</si>
  <si>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</si>
  <si>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</si>
  <si>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</si>
  <si>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</si>
  <si>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</si>
  <si>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</si>
  <si>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</si>
  <si>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</si>
  <si>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</si>
  <si>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</si>
  <si>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</si>
  <si>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</si>
  <si>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</si>
  <si>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</si>
  <si>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</si>
  <si>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</si>
  <si>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</si>
  <si>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</si>
  <si>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</si>
  <si>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</si>
  <si>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</si>
  <si>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</si>
  <si>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</si>
  <si>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</si>
  <si>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</si>
  <si>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</si>
  <si>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</si>
  <si>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</si>
  <si>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</si>
  <si>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</si>
  <si>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</si>
  <si>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</si>
  <si>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</si>
  <si>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</si>
  <si>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</si>
  <si>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</si>
  <si>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</si>
  <si>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</si>
  <si>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</si>
  <si>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</si>
  <si>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</si>
  <si>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</si>
  <si>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</si>
  <si>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</si>
  <si>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</si>
  <si>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</si>
  <si>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</si>
  <si>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</si>
  <si>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</si>
  <si>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</si>
  <si>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</si>
  <si>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</si>
  <si>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</si>
  <si>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</si>
  <si>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</si>
  <si>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</si>
  <si>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</si>
  <si>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</si>
  <si>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</si>
  <si>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</si>
  <si>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</si>
  <si>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</si>
  <si>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</si>
  <si>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</si>
  <si>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</si>
  <si>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</si>
  <si>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</si>
  <si>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</si>
  <si>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</si>
  <si>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</si>
  <si>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</si>
  <si>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</si>
  <si>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</si>
  <si>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</si>
  <si>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</si>
  <si>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</si>
  <si>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</si>
  <si>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</si>
  <si>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</si>
  <si>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</si>
  <si>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</si>
  <si>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</si>
  <si>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</si>
  <si>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</si>
  <si>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</si>
  <si>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</si>
  <si>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</si>
  <si>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</si>
  <si>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</si>
  <si>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</si>
  <si>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</si>
  <si>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</si>
  <si>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</si>
  <si>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</si>
  <si>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</si>
  <si>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</si>
  <si>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</si>
  <si>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</si>
  <si>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</si>
  <si>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</si>
  <si>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</si>
  <si>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</si>
  <si>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</si>
  <si>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</si>
  <si>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</si>
  <si>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</si>
  <si>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</si>
  <si>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</si>
  <si>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</si>
  <si>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</si>
  <si>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</si>
  <si>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</si>
  <si>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</si>
  <si>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</si>
  <si>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</si>
  <si>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</si>
  <si>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</si>
  <si>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</si>
  <si>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</si>
  <si>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</si>
  <si>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</si>
  <si>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</si>
  <si>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</si>
  <si>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</si>
  <si>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</si>
  <si>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</si>
  <si>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</si>
  <si>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</si>
  <si>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</si>
  <si>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</si>
  <si>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</si>
  <si>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</si>
  <si>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</si>
  <si>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</si>
  <si>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</si>
  <si>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</si>
  <si>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</si>
  <si>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</si>
  <si>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</si>
  <si>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</si>
  <si>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</si>
  <si>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</si>
  <si>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</si>
  <si>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</si>
  <si>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</si>
  <si>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</si>
  <si>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</si>
  <si>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</si>
  <si>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</si>
  <si>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</si>
  <si>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</si>
  <si>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</si>
  <si>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</si>
  <si>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</si>
  <si>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</si>
  <si>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</si>
  <si>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</si>
  <si>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</si>
  <si>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</si>
  <si>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</si>
  <si>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</si>
  <si>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</si>
  <si>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</si>
  <si>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</si>
  <si>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</si>
  <si>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</si>
  <si>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</si>
  <si>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</si>
  <si>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</si>
  <si>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</si>
  <si>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</si>
  <si>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</si>
  <si>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</si>
  <si>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</si>
  <si>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</si>
  <si>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</si>
  <si>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</si>
  <si>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</si>
  <si>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</si>
  <si>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</si>
  <si>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</si>
  <si>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</si>
  <si>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</si>
  <si>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</si>
  <si>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</si>
  <si>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</si>
  <si>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</si>
  <si>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</si>
  <si>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</si>
  <si>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</si>
  <si>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</si>
  <si>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</si>
  <si>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</si>
  <si>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</si>
  <si>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</si>
  <si>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</si>
  <si>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</si>
  <si>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</si>
  <si>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</si>
  <si>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</si>
  <si>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</si>
  <si>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</si>
  <si>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</si>
  <si>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</si>
  <si>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</si>
  <si>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</si>
  <si>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</si>
  <si>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</si>
  <si>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</si>
  <si>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</si>
  <si>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</si>
  <si>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</si>
  <si>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</si>
  <si>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</si>
  <si>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</si>
  <si>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</si>
  <si>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</si>
  <si>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</si>
  <si>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</si>
  <si>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</si>
  <si>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</si>
  <si>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</si>
  <si>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</si>
  <si>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</si>
  <si>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</si>
  <si>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</si>
  <si>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</si>
  <si>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</si>
  <si>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</si>
  <si>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</si>
  <si>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</si>
  <si>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</si>
  <si>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</si>
  <si>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</si>
  <si>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</si>
  <si>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</si>
  <si>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</si>
  <si>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</si>
  <si>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</si>
  <si>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</si>
  <si>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</si>
  <si>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</si>
  <si>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</si>
  <si>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</si>
  <si>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</si>
  <si>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</si>
  <si>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</si>
  <si>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</si>
  <si>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</si>
  <si>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</si>
  <si>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</si>
  <si>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</si>
  <si>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</si>
  <si>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</si>
  <si>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</si>
  <si>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</si>
  <si>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</si>
  <si>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</si>
  <si>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</si>
  <si>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</si>
  <si>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</si>
  <si>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</si>
  <si>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</si>
  <si>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</si>
  <si>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</si>
  <si>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</si>
  <si>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</si>
  <si>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</si>
  <si>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</si>
  <si>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</si>
  <si>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</si>
  <si>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</si>
  <si>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</si>
  <si>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</si>
  <si>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</si>
  <si>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</si>
  <si>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</si>
  <si>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</si>
  <si>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</si>
  <si>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</si>
  <si>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</si>
  <si>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</si>
  <si>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</si>
  <si>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</si>
  <si>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</si>
  <si>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</si>
  <si>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</si>
  <si>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</si>
  <si>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</si>
  <si>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</si>
  <si>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</si>
  <si>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</si>
  <si>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</si>
  <si>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</si>
  <si>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</si>
  <si>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</si>
  <si>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</si>
  <si>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</si>
  <si>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</si>
  <si>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</si>
  <si>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</si>
  <si>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</si>
  <si>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</si>
  <si>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</si>
  <si>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</si>
  <si>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</si>
  <si>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</si>
  <si>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</si>
  <si>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</si>
  <si>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</si>
  <si>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</si>
  <si>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</si>
  <si>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</si>
  <si>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</si>
  <si>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</si>
  <si>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</si>
  <si>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</si>
  <si>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</si>
  <si>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</si>
  <si>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</si>
  <si>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</si>
  <si>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</si>
  <si>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</si>
  <si>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</si>
  <si>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</si>
  <si>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</si>
  <si>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</si>
  <si>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</si>
  <si>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</si>
  <si>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</si>
  <si>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</si>
  <si>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</si>
  <si>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</si>
  <si>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</si>
  <si>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</si>
  <si>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</si>
  <si>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</si>
  <si>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</si>
  <si>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</si>
  <si>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</si>
  <si>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</si>
  <si>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</si>
  <si>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</si>
  <si>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</si>
  <si>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</si>
  <si>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</si>
  <si>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</si>
  <si>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</si>
  <si>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</si>
  <si>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</si>
  <si>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</si>
  <si>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</si>
  <si>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</si>
  <si>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</si>
  <si>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</si>
  <si>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</si>
  <si>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</si>
  <si>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</si>
  <si>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</si>
  <si>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</si>
  <si>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</si>
  <si>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</si>
  <si>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</si>
  <si>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</si>
  <si>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</si>
  <si>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</si>
  <si>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</si>
  <si>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</si>
  <si>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</si>
  <si>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</si>
  <si>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</si>
  <si>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</si>
  <si>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</si>
  <si>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</si>
  <si>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</si>
  <si>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</si>
  <si>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</si>
  <si>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</si>
  <si>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</si>
  <si>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</si>
  <si>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</si>
  <si>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</si>
  <si>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</si>
  <si>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</si>
  <si>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</si>
  <si>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</si>
  <si>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</si>
  <si>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</si>
  <si>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</si>
  <si>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</si>
  <si>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</si>
  <si>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</si>
  <si>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</si>
  <si>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</si>
  <si>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</si>
  <si>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</si>
  <si>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</si>
  <si>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</si>
  <si>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</si>
  <si>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</si>
  <si>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</si>
  <si>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</si>
  <si>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</si>
  <si>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</si>
  <si>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</si>
  <si>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</si>
  <si>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</si>
  <si>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</si>
  <si>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</si>
  <si>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</si>
  <si>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</si>
  <si>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</si>
  <si>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</si>
  <si>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</si>
  <si>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</si>
  <si>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</si>
  <si>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</si>
  <si>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</si>
  <si>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</si>
  <si>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</si>
  <si>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</si>
  <si>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</si>
  <si>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</si>
  <si>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</si>
  <si>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</si>
  <si>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</si>
  <si>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</si>
  <si>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</si>
  <si>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</si>
  <si>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</si>
  <si>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</si>
  <si>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</si>
  <si>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</si>
  <si>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</si>
  <si>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</si>
  <si>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</si>
  <si>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</si>
  <si>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</si>
  <si>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</si>
  <si>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</si>
  <si>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</si>
  <si>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</si>
  <si>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</si>
  <si>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</si>
  <si>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</si>
  <si>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</si>
  <si>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</si>
  <si>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</si>
  <si>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</si>
  <si>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</si>
  <si>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</si>
  <si>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</si>
  <si>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</si>
  <si>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</si>
  <si>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</si>
  <si>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</si>
  <si>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</si>
  <si>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</si>
  <si>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</si>
  <si>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</si>
  <si>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</si>
  <si>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</si>
  <si>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</si>
  <si>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</si>
  <si>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</si>
  <si>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</si>
  <si>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</si>
  <si>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</si>
  <si>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</si>
  <si>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</si>
  <si>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</si>
  <si>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</si>
  <si>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</si>
  <si>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</si>
  <si>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</si>
  <si>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</si>
  <si>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</si>
  <si>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</si>
  <si>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</si>
  <si>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</si>
  <si>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</si>
  <si>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</si>
  <si>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</si>
  <si>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</si>
  <si>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</si>
  <si>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</si>
  <si>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</si>
  <si>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</si>
  <si>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</si>
  <si>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</si>
  <si>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</si>
  <si>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</si>
  <si>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</si>
  <si>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</si>
  <si>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</si>
  <si>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</si>
  <si>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</si>
  <si>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</si>
  <si>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</si>
  <si>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</si>
  <si>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</si>
  <si>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</si>
  <si>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</si>
  <si>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</si>
  <si>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</si>
  <si>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</si>
  <si>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</si>
  <si>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</si>
  <si>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</si>
  <si>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</si>
  <si>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</si>
  <si>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</si>
  <si>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</si>
  <si>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</si>
  <si>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</si>
  <si>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</si>
  <si>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</si>
  <si>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</si>
  <si>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</si>
  <si>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</si>
  <si>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</si>
  <si>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</si>
  <si>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</si>
  <si>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</si>
  <si>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</si>
  <si>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</si>
  <si>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</si>
  <si>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</si>
  <si>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</si>
  <si>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</si>
  <si>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</si>
  <si>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</si>
  <si>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</si>
  <si>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</si>
  <si>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</si>
  <si>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</si>
  <si>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</si>
  <si>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</si>
  <si>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</si>
  <si>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</si>
  <si>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</si>
  <si>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</si>
  <si>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</si>
  <si>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</si>
  <si>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</si>
  <si>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</si>
  <si>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</si>
  <si>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</si>
  <si>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</si>
  <si>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</si>
  <si>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</si>
  <si>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</si>
  <si>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</si>
  <si>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</si>
  <si>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</si>
  <si>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</si>
  <si>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</si>
  <si>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</si>
  <si>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</si>
  <si>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</si>
  <si>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</si>
  <si>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</si>
  <si>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</si>
  <si>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</si>
  <si>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</si>
  <si>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</si>
  <si>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</si>
  <si>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</si>
  <si>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</si>
  <si>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</si>
  <si>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</si>
  <si>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</si>
  <si>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</si>
  <si>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</si>
  <si>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</si>
  <si>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</si>
  <si>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</si>
  <si>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</si>
  <si>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</si>
  <si>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</si>
  <si>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</si>
  <si>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</si>
  <si>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</si>
  <si>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</si>
  <si>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</si>
  <si>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</si>
  <si>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</si>
  <si>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</si>
  <si>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</si>
  <si>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</si>
  <si>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</si>
  <si>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</si>
  <si>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</si>
  <si>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</si>
  <si>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</si>
  <si>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</si>
  <si>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</si>
  <si>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</si>
  <si>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</si>
  <si>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</si>
  <si>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</si>
  <si>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</si>
  <si>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</si>
  <si>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</si>
  <si>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</si>
  <si>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</si>
  <si>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</si>
  <si>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</si>
  <si>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</si>
  <si>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</si>
  <si>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</si>
  <si>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</si>
  <si>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</si>
  <si>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</si>
  <si>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</si>
  <si>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</si>
  <si>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</si>
  <si>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</si>
  <si>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</si>
  <si>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</si>
  <si>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</si>
  <si>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</si>
  <si>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</si>
  <si>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</si>
  <si>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</si>
  <si>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</si>
  <si>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</si>
  <si>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</si>
  <si>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</si>
  <si>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</si>
  <si>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</si>
  <si>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</si>
  <si>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</si>
  <si>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</si>
  <si>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</si>
  <si>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</si>
  <si>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</si>
  <si>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</si>
  <si>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</si>
  <si>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</si>
  <si>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</si>
  <si>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</si>
  <si>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</si>
  <si>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</si>
  <si>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</si>
  <si>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</si>
  <si>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</si>
  <si>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</si>
  <si>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</si>
  <si>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</si>
  <si>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</si>
  <si>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</si>
  <si>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</si>
  <si>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</si>
  <si>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</si>
  <si>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</si>
  <si>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</si>
  <si>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</si>
  <si>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</si>
  <si>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</si>
  <si>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</si>
  <si>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</si>
  <si>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</si>
  <si>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</si>
  <si>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</si>
  <si>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</si>
  <si>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</si>
  <si>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</si>
  <si>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</si>
  <si>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</si>
  <si>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</si>
  <si>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</si>
  <si>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</si>
  <si>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</si>
  <si>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</si>
  <si>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</si>
  <si>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</si>
  <si>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</si>
  <si>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</si>
  <si>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</si>
  <si>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</si>
  <si>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</si>
  <si>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</si>
  <si>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</si>
  <si>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</si>
  <si>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</si>
  <si>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</si>
  <si>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</si>
  <si>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</si>
  <si>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</si>
  <si>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</si>
  <si>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</si>
  <si>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</si>
  <si>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</si>
  <si>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</si>
  <si>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</si>
  <si>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</si>
  <si>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</si>
  <si>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</si>
  <si>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</si>
  <si>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</si>
  <si>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</si>
  <si>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</si>
  <si>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</si>
  <si>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</si>
  <si>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</si>
  <si>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</si>
  <si>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</si>
  <si>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</si>
  <si>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</si>
  <si>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</si>
  <si>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</si>
  <si>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</si>
  <si>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</si>
  <si>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</si>
  <si>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</si>
  <si>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</si>
  <si>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</si>
  <si>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</si>
  <si>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</si>
  <si>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</si>
  <si>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</si>
  <si>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</si>
  <si>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</si>
  <si>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</si>
  <si>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</si>
  <si>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</si>
  <si>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</si>
  <si>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</si>
  <si>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</si>
  <si>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</si>
  <si>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</si>
  <si>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</si>
  <si>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</si>
  <si>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</si>
  <si>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</si>
  <si>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</si>
  <si>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</si>
  <si>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</si>
  <si>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</si>
  <si>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</si>
  <si>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</si>
  <si>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</si>
  <si>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</si>
  <si>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</si>
  <si>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</si>
  <si>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</si>
  <si>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</si>
  <si>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</si>
  <si>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</si>
  <si>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</si>
  <si>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</si>
  <si>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</si>
  <si>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</si>
  <si>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</si>
  <si>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</si>
  <si>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</si>
  <si>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</si>
  <si>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</si>
  <si>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</si>
  <si>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</si>
  <si>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</si>
  <si>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</si>
  <si>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</si>
  <si>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</si>
  <si>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</si>
  <si>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</si>
  <si>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</si>
  <si>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</si>
  <si>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</si>
  <si>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</si>
  <si>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</si>
  <si>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</si>
  <si>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</si>
  <si>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</si>
  <si>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</si>
  <si>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</si>
  <si>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</si>
  <si>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</si>
  <si>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</si>
  <si>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</si>
  <si>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</si>
  <si>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</si>
  <si>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</si>
  <si>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</si>
  <si>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</si>
  <si>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</si>
  <si>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</si>
  <si>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</si>
  <si>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</si>
  <si>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</si>
  <si>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</si>
  <si>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</si>
  <si>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</si>
  <si>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</si>
  <si>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</si>
  <si>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</si>
  <si>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</si>
  <si>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</si>
  <si>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</si>
  <si>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</si>
  <si>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</si>
  <si>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</si>
  <si>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</si>
  <si>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</si>
  <si>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</si>
  <si>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</si>
  <si>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</si>
  <si>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</si>
  <si>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</si>
  <si>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</si>
  <si>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</si>
  <si>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</si>
  <si>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</si>
  <si>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</si>
  <si>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</si>
  <si>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</si>
  <si>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</si>
  <si>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</si>
  <si>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</si>
  <si>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</si>
  <si>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</si>
  <si>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</si>
  <si>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</si>
  <si>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</si>
  <si>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</si>
  <si>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</si>
  <si>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</si>
  <si>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</si>
  <si>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</si>
  <si>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</si>
  <si>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</si>
  <si>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</si>
  <si>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</si>
  <si>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</si>
  <si>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</si>
  <si>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</si>
  <si>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</si>
  <si>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</si>
  <si>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</si>
  <si>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</si>
  <si>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</si>
  <si>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</si>
  <si>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</si>
  <si>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</si>
  <si>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</si>
  <si>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</si>
  <si>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</si>
  <si>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</si>
  <si>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</si>
  <si>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</si>
  <si>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</si>
  <si>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</si>
  <si>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</si>
  <si>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</si>
  <si>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</si>
  <si>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</si>
  <si>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</si>
  <si>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</si>
  <si>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</si>
  <si>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</si>
  <si>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</si>
  <si>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</si>
  <si>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</si>
  <si>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</si>
  <si>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</si>
  <si>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</si>
  <si>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</si>
  <si>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</si>
  <si>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</si>
  <si>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</si>
  <si>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</si>
  <si>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</si>
  <si>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</si>
  <si>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</si>
  <si>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</si>
  <si>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</si>
  <si>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</si>
  <si>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</si>
  <si>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</si>
  <si>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</si>
  <si>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</si>
  <si>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</si>
  <si>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</si>
  <si>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</si>
  <si>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</si>
  <si>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</si>
  <si>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</si>
  <si>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</si>
  <si>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</si>
  <si>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</si>
  <si>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</si>
  <si>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</si>
  <si>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</si>
  <si>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</si>
  <si>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</si>
  <si>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</si>
  <si>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</si>
  <si>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</si>
  <si>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</si>
  <si>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</si>
  <si>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</si>
  <si>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</si>
  <si>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</si>
  <si>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</si>
  <si>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</si>
  <si>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</si>
  <si>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</si>
  <si>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</si>
  <si>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</si>
  <si>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</si>
  <si>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</si>
  <si>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</si>
  <si>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</si>
  <si>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</si>
  <si>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</si>
  <si>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</si>
  <si>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</si>
  <si>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</si>
  <si>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</si>
  <si>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</si>
  <si>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</si>
  <si>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</si>
  <si>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</si>
  <si>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</si>
  <si>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</si>
  <si>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</si>
  <si>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</si>
  <si>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</si>
  <si>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</si>
  <si>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</si>
  <si>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</si>
  <si>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</si>
  <si>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</si>
  <si>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</si>
  <si>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</si>
  <si>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</si>
  <si>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</si>
  <si>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</si>
  <si>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</si>
  <si>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</si>
  <si>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</si>
  <si>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</si>
  <si>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</si>
  <si>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</si>
  <si>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</si>
  <si>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</si>
  <si>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</si>
  <si>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</si>
  <si>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</si>
  <si>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</si>
  <si>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</si>
  <si>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</si>
  <si>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</si>
  <si>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</si>
  <si>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</si>
  <si>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</si>
  <si>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</si>
  <si>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</si>
  <si>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</si>
  <si>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</si>
  <si>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</si>
  <si>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</si>
  <si>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</si>
  <si>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</si>
  <si>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</si>
  <si>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</si>
  <si>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</si>
  <si>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</si>
  <si>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</si>
  <si>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</si>
  <si>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</si>
  <si>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</si>
  <si>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</si>
  <si>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</si>
  <si>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</si>
  <si>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</si>
  <si>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</si>
  <si>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</si>
  <si>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</si>
  <si>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</si>
  <si>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</si>
  <si>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</si>
  <si>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</si>
  <si>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</si>
  <si>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</si>
  <si>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</si>
  <si>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</si>
  <si>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</si>
  <si>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</si>
  <si>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</si>
  <si>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</si>
  <si>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</si>
  <si>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</si>
  <si>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</si>
  <si>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</si>
  <si>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</si>
  <si>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</si>
  <si>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</si>
  <si>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</si>
  <si>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</si>
  <si>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</si>
  <si>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</si>
  <si>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</si>
  <si>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</si>
  <si>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</si>
  <si>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</si>
  <si>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</si>
  <si>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</si>
  <si>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</si>
  <si>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</si>
  <si>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</si>
  <si>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</si>
  <si>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</si>
  <si>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</si>
  <si>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</si>
  <si>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</si>
  <si>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</si>
  <si>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</si>
  <si>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</si>
  <si>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</si>
  <si>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</si>
  <si>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</si>
  <si>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</si>
  <si>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</si>
  <si>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</si>
  <si>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</si>
  <si>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</si>
  <si>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</si>
  <si>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</si>
  <si>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</si>
  <si>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</si>
  <si>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</si>
  <si>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</si>
  <si>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</si>
  <si>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</si>
  <si>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</si>
  <si>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</si>
  <si>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</si>
  <si>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</si>
  <si>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</si>
  <si>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</si>
  <si>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</si>
  <si>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</si>
  <si>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</si>
  <si>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</si>
  <si>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</si>
  <si>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</si>
  <si>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</si>
  <si>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</si>
  <si>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</si>
  <si>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</si>
  <si>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</si>
  <si>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</si>
  <si>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</si>
  <si>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</si>
  <si>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</si>
  <si>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</si>
  <si>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</si>
  <si>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</si>
  <si>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</si>
  <si>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</si>
  <si>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</si>
  <si>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</si>
  <si>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</si>
  <si>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</si>
  <si>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</si>
  <si>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</si>
  <si>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</si>
  <si>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</si>
  <si>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</si>
  <si>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</si>
  <si>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</si>
  <si>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</si>
  <si>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</si>
  <si>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</si>
  <si>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</si>
  <si>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</si>
  <si>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</si>
  <si>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</si>
  <si>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</si>
  <si>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</si>
  <si>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</si>
  <si>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</si>
  <si>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</si>
  <si>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</si>
  <si>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</si>
  <si>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</si>
  <si>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</si>
  <si>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</si>
  <si>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</si>
  <si>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</si>
  <si>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</si>
  <si>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</si>
  <si>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</si>
  <si>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</si>
  <si>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</si>
  <si>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</si>
  <si>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</si>
  <si>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</si>
  <si>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</si>
  <si>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</si>
  <si>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</si>
  <si>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</si>
  <si>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</si>
  <si>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</si>
  <si>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</si>
  <si>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</si>
  <si>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</si>
  <si>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</si>
  <si>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</si>
  <si>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</si>
  <si>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</si>
  <si>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</si>
  <si>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</si>
  <si>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</si>
  <si>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</si>
  <si>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</si>
  <si>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</si>
  <si>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</si>
  <si>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</si>
  <si>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</si>
  <si>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</si>
  <si>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</si>
  <si>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</si>
  <si>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</si>
  <si>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</si>
  <si>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</si>
  <si>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</si>
  <si>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</si>
  <si>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</si>
  <si>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</si>
  <si>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</si>
  <si>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</si>
  <si>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</si>
  <si>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</si>
  <si>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</si>
  <si>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</si>
  <si>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</si>
  <si>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</si>
  <si>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</si>
  <si>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</si>
  <si>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</si>
  <si>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</si>
  <si>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</si>
  <si>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</si>
  <si>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</si>
  <si>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</si>
  <si>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</si>
  <si>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</si>
  <si>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</si>
  <si>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</si>
  <si>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</si>
  <si>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</si>
  <si>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</si>
  <si>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</si>
  <si>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</si>
  <si>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</si>
  <si>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</si>
  <si>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</si>
  <si>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</si>
  <si>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</si>
  <si>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</si>
  <si>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</si>
  <si>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</si>
  <si>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</si>
  <si>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</si>
  <si>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</si>
  <si>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</si>
  <si>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</si>
  <si>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</si>
  <si>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</si>
  <si>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</si>
  <si>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</si>
  <si>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</si>
  <si>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</si>
  <si>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</si>
  <si>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</si>
  <si>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</si>
  <si>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</si>
  <si>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</si>
  <si>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</si>
  <si>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</si>
  <si>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</si>
  <si>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</si>
  <si>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</si>
  <si>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</si>
  <si>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</si>
  <si>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</si>
  <si>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</si>
  <si>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</si>
  <si>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</si>
  <si>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</si>
  <si>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</si>
  <si>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</si>
  <si>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</si>
  <si>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</si>
  <si>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</si>
  <si>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</si>
  <si>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</si>
  <si>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</si>
  <si>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</si>
  <si>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</si>
  <si>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</si>
  <si>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</si>
  <si>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</si>
  <si>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</si>
  <si>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</si>
  <si>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</si>
  <si>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</si>
  <si>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</si>
  <si>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</si>
  <si>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</si>
  <si>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</si>
  <si>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</si>
  <si>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</si>
  <si>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</si>
  <si>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</si>
  <si>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</si>
  <si>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</si>
  <si>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</si>
  <si>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</si>
  <si>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</si>
  <si>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</si>
  <si>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</si>
  <si>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</si>
  <si>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</si>
  <si>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</si>
  <si>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</si>
  <si>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</si>
  <si>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</si>
  <si>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</si>
  <si>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</si>
  <si>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</si>
  <si>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</si>
  <si>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</si>
  <si>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</si>
  <si>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</si>
  <si>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</si>
  <si>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</si>
  <si>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</si>
  <si>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</si>
  <si>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</si>
  <si>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</si>
  <si>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</si>
  <si>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</si>
  <si>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</si>
  <si>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</si>
  <si>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</si>
  <si>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</si>
  <si>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</si>
  <si>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</si>
  <si>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</si>
  <si>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</si>
  <si>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</si>
  <si>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</si>
  <si>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</si>
  <si>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</si>
  <si>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</si>
  <si>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</si>
  <si>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</si>
  <si>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</si>
  <si>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</si>
  <si>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</si>
  <si>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</si>
  <si>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</si>
  <si>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</si>
  <si>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</si>
  <si>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</si>
  <si>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</si>
  <si>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</si>
  <si>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</si>
  <si>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</si>
  <si>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</si>
  <si>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</si>
  <si>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</si>
  <si>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</si>
  <si>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</si>
  <si>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</si>
  <si>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</si>
  <si>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</si>
  <si>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</si>
  <si>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</si>
  <si>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</si>
  <si>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</si>
  <si>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</si>
  <si>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</si>
  <si>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</si>
  <si>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</si>
  <si>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</si>
  <si>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</si>
  <si>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</si>
  <si>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</si>
  <si>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</si>
  <si>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</si>
  <si>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</si>
  <si>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</si>
  <si>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</si>
  <si>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</si>
  <si>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</si>
  <si>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</si>
  <si>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</si>
  <si>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</si>
  <si>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</si>
  <si>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</si>
  <si>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</si>
  <si>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</si>
  <si>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</si>
  <si>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</si>
  <si>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</si>
  <si>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</si>
  <si>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</si>
  <si>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</si>
  <si>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</si>
  <si>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</si>
  <si>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</si>
  <si>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</si>
  <si>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</si>
  <si>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</si>
  <si>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</si>
  <si>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</si>
  <si>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</si>
  <si>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</si>
  <si>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</si>
  <si>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</si>
  <si>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</si>
  <si>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</si>
  <si>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</si>
  <si>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</si>
  <si>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</si>
  <si>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</si>
  <si>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</si>
  <si>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</si>
  <si>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</si>
  <si>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</si>
  <si>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</si>
  <si>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</si>
  <si>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</si>
  <si>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</si>
  <si>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</si>
  <si>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</si>
  <si>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</si>
  <si>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</si>
  <si>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</si>
  <si>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</si>
  <si>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</si>
  <si>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</si>
  <si>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</si>
  <si>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</si>
  <si>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</si>
  <si>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</si>
  <si>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</si>
  <si>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</si>
  <si>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</si>
  <si>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</si>
  <si>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</si>
  <si>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</si>
  <si>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</si>
  <si>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</si>
  <si>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</si>
  <si>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</si>
  <si>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</si>
  <si>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</si>
  <si>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</si>
  <si>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</si>
  <si>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</si>
  <si>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</si>
  <si>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</si>
  <si>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</si>
  <si>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</si>
  <si>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</si>
  <si>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</si>
  <si>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</si>
  <si>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</si>
  <si>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</si>
  <si>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</si>
  <si>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</si>
  <si>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</si>
  <si>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</si>
  <si>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</si>
  <si>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</si>
  <si>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</si>
  <si>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</si>
  <si>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</si>
  <si>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</si>
  <si>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</si>
  <si>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</si>
  <si>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</si>
  <si>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</si>
  <si>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</si>
  <si>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</si>
  <si>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</si>
  <si>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</si>
  <si>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</si>
  <si>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</si>
  <si>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</si>
  <si>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</si>
  <si>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</si>
  <si>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</si>
  <si>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</si>
  <si>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</si>
  <si>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</si>
  <si>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</si>
  <si>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</si>
  <si>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</si>
  <si>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</si>
  <si>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</si>
  <si>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</si>
  <si>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</si>
  <si>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</si>
  <si>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</si>
  <si>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</si>
  <si>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</si>
  <si>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</si>
  <si>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</si>
  <si>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</si>
  <si>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</si>
  <si>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</si>
  <si>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</si>
  <si>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</si>
  <si>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</si>
  <si>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</si>
  <si>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</si>
  <si>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</si>
  <si>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</si>
  <si>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</si>
  <si>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</si>
  <si>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</si>
  <si>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</si>
  <si>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</si>
  <si>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</si>
  <si>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</si>
  <si>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</si>
  <si>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</si>
  <si>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</si>
  <si>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</si>
  <si>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</si>
  <si>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</si>
  <si>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</si>
  <si>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</si>
  <si>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</si>
  <si>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</si>
  <si>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</si>
  <si>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</si>
  <si>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</si>
  <si>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</si>
  <si>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</si>
  <si>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</si>
  <si>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</si>
  <si>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</si>
  <si>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</si>
  <si>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</si>
  <si>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</si>
  <si>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</si>
  <si>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</si>
  <si>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</si>
  <si>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</si>
  <si>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</si>
  <si>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</si>
  <si>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</si>
  <si>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</si>
  <si>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</si>
  <si>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</si>
  <si>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</si>
  <si>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</si>
  <si>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</si>
  <si>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</si>
  <si>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</si>
  <si>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</si>
  <si>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</si>
  <si>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</si>
  <si>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</si>
  <si>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</si>
  <si>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</si>
  <si>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</si>
  <si>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</si>
  <si>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</si>
  <si>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</si>
  <si>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</si>
  <si>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</si>
  <si>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</si>
  <si>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</si>
  <si>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</si>
  <si>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</si>
  <si>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</si>
  <si>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</si>
  <si>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</si>
  <si>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</si>
  <si>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</si>
  <si>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</si>
  <si>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</si>
  <si>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</si>
  <si>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</si>
  <si>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</si>
  <si>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</si>
  <si>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</si>
  <si>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</si>
  <si>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</si>
  <si>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</si>
  <si>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</si>
  <si>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</si>
  <si>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</si>
  <si>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</si>
  <si>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</si>
  <si>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</si>
  <si>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</si>
  <si>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</si>
  <si>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</si>
  <si>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</si>
  <si>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</si>
  <si>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</si>
  <si>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</si>
  <si>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</si>
  <si>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</si>
  <si>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</si>
  <si>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</si>
  <si>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</si>
  <si>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</si>
  <si>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</si>
  <si>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</si>
  <si>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</si>
  <si>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</si>
  <si>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</si>
  <si>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</si>
  <si>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</si>
  <si>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</si>
  <si>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</si>
  <si>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</si>
  <si>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</si>
  <si>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</si>
  <si>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</si>
  <si>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</si>
  <si>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</si>
  <si>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</si>
  <si>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</si>
  <si>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</si>
  <si>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</si>
  <si>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</si>
  <si>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</si>
  <si>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</si>
  <si>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</si>
  <si>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</si>
  <si>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</si>
  <si>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</si>
  <si>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</si>
  <si>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</si>
  <si>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</si>
  <si>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</si>
  <si>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</si>
  <si>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</si>
  <si>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</si>
  <si>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</si>
  <si>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</si>
  <si>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</si>
  <si>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</si>
  <si>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</si>
  <si>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</si>
  <si>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</si>
  <si>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</si>
  <si>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</si>
  <si>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</si>
  <si>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</si>
  <si>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</si>
  <si>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</si>
  <si>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</si>
  <si>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</si>
  <si>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</si>
  <si>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</si>
  <si>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</si>
  <si>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</si>
  <si>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</si>
  <si>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</si>
  <si>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</si>
  <si>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</si>
  <si>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</si>
  <si>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</si>
  <si>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</si>
  <si>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</si>
  <si>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</si>
  <si>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</si>
  <si>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</si>
  <si>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</si>
  <si>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</si>
  <si>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</si>
  <si>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</si>
  <si>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</si>
  <si>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</si>
  <si>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</si>
  <si>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</si>
  <si>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</si>
  <si>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</si>
  <si>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</si>
  <si>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</si>
  <si>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</si>
  <si>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</si>
  <si>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</si>
  <si>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</si>
  <si>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</si>
  <si>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</si>
  <si>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</si>
  <si>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</si>
  <si>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</si>
  <si>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</si>
  <si>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</si>
  <si>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</si>
  <si>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</si>
  <si>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</si>
  <si>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</si>
  <si>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</si>
  <si>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</si>
  <si>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</si>
  <si>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</si>
  <si>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</si>
  <si>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</si>
  <si>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</si>
  <si>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</si>
  <si>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</si>
  <si>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</si>
  <si>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</si>
  <si>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</si>
  <si>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</si>
  <si>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</si>
  <si>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</si>
  <si>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</si>
  <si>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</si>
  <si>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</si>
  <si>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</si>
  <si>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</si>
  <si>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</si>
  <si>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</si>
  <si>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</si>
  <si>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</si>
  <si>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</si>
  <si>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</si>
  <si>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</si>
  <si>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</si>
  <si>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</si>
  <si>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</si>
  <si>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</si>
  <si>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</si>
  <si>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</si>
  <si>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</si>
  <si>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</si>
  <si>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</si>
  <si>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</si>
  <si>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</si>
  <si>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</si>
  <si>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</si>
  <si>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</si>
  <si>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</si>
  <si>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</si>
  <si>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</si>
  <si>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</si>
  <si>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</si>
  <si>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</si>
  <si>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</si>
  <si>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</si>
  <si>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</si>
  <si>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</si>
  <si>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</si>
  <si>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</si>
  <si>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</si>
  <si>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</si>
  <si>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</si>
  <si>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</si>
  <si>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</si>
  <si>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</si>
  <si>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</si>
  <si>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</si>
  <si>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</si>
  <si>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</si>
  <si>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</si>
  <si>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</si>
  <si>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</si>
  <si>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</si>
  <si>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</si>
  <si>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</si>
  <si>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</si>
  <si>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</si>
  <si>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</si>
  <si>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</si>
  <si>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</si>
  <si>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</si>
  <si>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</si>
  <si>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</si>
  <si>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</si>
  <si>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</si>
  <si>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</si>
  <si>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</si>
  <si>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</si>
  <si>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</si>
  <si>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</si>
  <si>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</si>
  <si>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</si>
  <si>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</si>
  <si>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</si>
  <si>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</si>
  <si>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</si>
  <si>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</si>
  <si>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</si>
  <si>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</si>
  <si>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</si>
  <si>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</si>
  <si>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</si>
  <si>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</si>
  <si>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</si>
  <si>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</si>
  <si>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</si>
  <si>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</si>
  <si>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</si>
  <si>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</si>
  <si>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</si>
  <si>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</si>
  <si>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</si>
  <si>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</si>
  <si>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</si>
  <si>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</si>
  <si>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</si>
  <si>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</si>
  <si>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</si>
  <si>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</si>
  <si>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</si>
  <si>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</si>
  <si>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</si>
  <si>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</si>
  <si>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</si>
  <si>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</si>
  <si>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</si>
  <si>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</si>
  <si>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</si>
  <si>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</si>
  <si>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</si>
  <si>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</si>
  <si>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</si>
  <si>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</si>
  <si>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</si>
  <si>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</si>
  <si>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</si>
  <si>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</si>
  <si>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</si>
  <si>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</si>
  <si>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</si>
  <si>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</si>
  <si>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</si>
  <si>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</si>
  <si>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</si>
  <si>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</si>
  <si>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</si>
  <si>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</si>
  <si>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</si>
  <si>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</si>
  <si>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</si>
  <si>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</si>
  <si>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</si>
  <si>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</si>
  <si>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</si>
  <si>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</si>
  <si>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</si>
  <si>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</si>
  <si>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</si>
  <si>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</si>
  <si>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</si>
  <si>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</si>
  <si>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</si>
  <si>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</si>
  <si>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</si>
  <si>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</si>
  <si>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</si>
  <si>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</si>
  <si>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</si>
  <si>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</si>
  <si>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</si>
  <si>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</si>
  <si>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</si>
  <si>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</si>
  <si>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</si>
  <si>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</si>
  <si>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</si>
  <si>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</si>
  <si>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</si>
  <si>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</si>
  <si>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</si>
  <si>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</si>
  <si>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</si>
  <si>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</si>
  <si>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</si>
  <si>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</si>
  <si>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</si>
  <si>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</si>
  <si>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</si>
  <si>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</si>
  <si>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</si>
  <si>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</si>
  <si>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</si>
  <si>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</si>
  <si>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</si>
  <si>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</si>
  <si>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</si>
  <si>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</si>
  <si>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</si>
  <si>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</si>
  <si>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</si>
  <si>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</si>
  <si>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</si>
  <si>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</si>
  <si>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</si>
  <si>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</si>
  <si>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</si>
  <si>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</si>
  <si>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</si>
  <si>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</si>
  <si>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</si>
  <si>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</si>
  <si>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</si>
  <si>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</si>
  <si>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</si>
  <si>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</si>
  <si>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</si>
  <si>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</si>
  <si>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</si>
  <si>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</si>
  <si>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</si>
  <si>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</si>
  <si>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</si>
  <si>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</si>
  <si>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</si>
  <si>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</si>
  <si>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</si>
  <si>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</si>
  <si>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</si>
  <si>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</si>
  <si>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</si>
  <si>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</si>
  <si>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</si>
  <si>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</si>
  <si>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</si>
  <si>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</si>
  <si>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</si>
  <si>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</si>
  <si>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</si>
  <si>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</si>
  <si>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</si>
  <si>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</si>
  <si>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</si>
  <si>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</si>
  <si>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</si>
  <si>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</si>
  <si>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</si>
  <si>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</si>
  <si>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</si>
  <si>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</si>
  <si>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</si>
  <si>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</si>
  <si>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</si>
  <si>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</si>
  <si>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</si>
  <si>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</si>
  <si>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</si>
  <si>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</si>
  <si>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</si>
  <si>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</si>
  <si>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</si>
  <si>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</si>
  <si>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</si>
  <si>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</si>
  <si>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</si>
  <si>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</si>
  <si>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</si>
  <si>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</si>
  <si>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</si>
  <si>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</si>
  <si>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</si>
  <si>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</si>
  <si>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</si>
  <si>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</si>
  <si>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</si>
  <si>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</si>
  <si>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</si>
  <si>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</si>
  <si>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</si>
  <si>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</si>
  <si>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</si>
  <si>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</si>
  <si>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</si>
  <si>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</si>
  <si>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</si>
  <si>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</si>
  <si>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</si>
  <si>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</si>
  <si>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</si>
  <si>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</si>
  <si>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</si>
  <si>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</si>
  <si>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</si>
  <si>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</si>
  <si>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</si>
  <si>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</si>
  <si>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</si>
  <si>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</si>
  <si>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</si>
  <si>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</si>
  <si>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</si>
  <si>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</si>
  <si>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</si>
  <si>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</si>
  <si>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</si>
  <si>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</si>
  <si>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</si>
  <si>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</si>
  <si>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</si>
  <si>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</si>
  <si>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</si>
  <si>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</si>
  <si>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</si>
  <si>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</si>
  <si>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</si>
  <si>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</si>
  <si>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</si>
  <si>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</si>
  <si>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</si>
  <si>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</si>
  <si>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</si>
  <si>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</si>
  <si>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</si>
  <si>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</si>
  <si>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</si>
  <si>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</si>
  <si>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</si>
  <si>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</si>
  <si>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</si>
  <si>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</si>
  <si>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</si>
  <si>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</si>
  <si>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</si>
  <si>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</si>
  <si>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</si>
  <si>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</si>
  <si>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</si>
  <si>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</si>
  <si>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</si>
  <si>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</si>
  <si>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</si>
  <si>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</si>
  <si>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</si>
  <si>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</si>
  <si>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</si>
  <si>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</si>
  <si>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</si>
  <si>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</si>
  <si>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</si>
  <si>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</si>
  <si>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</si>
  <si>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</si>
  <si>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</si>
  <si>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</si>
  <si>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</si>
  <si>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</si>
  <si>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</si>
  <si>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</si>
  <si>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</si>
  <si>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</si>
  <si>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</si>
  <si>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</si>
  <si>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</si>
  <si>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</si>
  <si>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</si>
  <si>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</si>
  <si>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</si>
  <si>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</si>
  <si>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</si>
  <si>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</si>
  <si>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</si>
  <si>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</si>
  <si>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</si>
  <si>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</si>
  <si>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</si>
  <si>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</si>
  <si>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</si>
  <si>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</si>
  <si>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</si>
  <si>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</si>
  <si>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</si>
  <si>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</si>
  <si>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</si>
  <si>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</si>
  <si>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</si>
  <si>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</si>
  <si>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</si>
  <si>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</si>
  <si>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</si>
  <si>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</si>
  <si>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</si>
  <si>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</si>
  <si>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</si>
  <si>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</si>
  <si>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</si>
  <si>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</si>
  <si>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</si>
  <si>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</si>
  <si>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</si>
  <si>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</si>
  <si>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</si>
  <si>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</si>
  <si>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</si>
  <si>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</si>
  <si>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</si>
  <si>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</si>
  <si>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</si>
  <si>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</si>
  <si>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</si>
  <si>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</si>
  <si>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</si>
  <si>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</si>
  <si>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</si>
  <si>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</si>
  <si>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</si>
  <si>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</si>
  <si>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</si>
  <si>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</si>
  <si>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</si>
  <si>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</si>
  <si>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</si>
  <si>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</si>
  <si>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</si>
  <si>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</si>
  <si>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</si>
  <si>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</si>
  <si>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</si>
  <si>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</si>
  <si>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</si>
  <si>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</si>
  <si>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</si>
  <si>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</si>
  <si>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</si>
  <si>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</si>
  <si>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</si>
  <si>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</si>
  <si>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</si>
  <si>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</si>
  <si>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</si>
  <si>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</si>
  <si>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</si>
  <si>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</si>
  <si>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</si>
  <si>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</si>
  <si>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</si>
  <si>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</si>
  <si>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</si>
  <si>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</si>
  <si>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</si>
  <si>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</si>
  <si>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</si>
  <si>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</si>
  <si>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</si>
  <si>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</si>
  <si>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</si>
  <si>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</si>
  <si>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</si>
  <si>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</si>
  <si>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</si>
  <si>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</si>
  <si>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</si>
  <si>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</si>
  <si>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</si>
  <si>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</si>
  <si>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</si>
  <si>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</si>
  <si>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</si>
  <si>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</si>
  <si>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</si>
  <si>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</si>
  <si>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</si>
  <si>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</si>
  <si>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</si>
  <si>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</si>
  <si>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</si>
  <si>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</si>
  <si>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</si>
  <si>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</si>
  <si>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</si>
  <si>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</si>
  <si>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</si>
  <si>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</si>
  <si>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</si>
  <si>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</si>
  <si>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</si>
  <si>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</si>
  <si>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</si>
  <si>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</si>
  <si>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</si>
  <si>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</si>
  <si>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</si>
  <si>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</si>
  <si>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</si>
  <si>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</si>
  <si>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</si>
  <si>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</si>
  <si>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</si>
  <si>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</si>
  <si>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</si>
  <si>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</si>
  <si>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</si>
  <si>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</si>
  <si>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</si>
  <si>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</si>
  <si>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</si>
  <si>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</si>
  <si>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</si>
  <si>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</si>
  <si>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</si>
  <si>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</si>
  <si>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</si>
  <si>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</si>
  <si>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</si>
  <si>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</si>
  <si>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</si>
  <si>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</si>
  <si>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</si>
  <si>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</si>
  <si>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</si>
  <si>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</si>
  <si>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</si>
  <si>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</si>
  <si>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</si>
  <si>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</si>
  <si>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</si>
  <si>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</si>
  <si>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</si>
  <si>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</si>
  <si>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</si>
  <si>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</si>
  <si>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</si>
  <si>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</si>
  <si>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</si>
  <si>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</si>
  <si>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</si>
  <si>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</si>
  <si>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</si>
  <si>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</si>
  <si>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</si>
  <si>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</si>
  <si>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</si>
  <si>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</si>
  <si>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</si>
  <si>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</si>
  <si>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</si>
  <si>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</si>
  <si>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</si>
  <si>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</si>
  <si>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</si>
  <si>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</si>
  <si>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</si>
  <si>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</si>
  <si>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</si>
  <si>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</si>
  <si>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</si>
  <si>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</si>
  <si>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</si>
  <si>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</si>
  <si>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</si>
  <si>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</si>
  <si>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</si>
  <si>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</si>
  <si>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</si>
  <si>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</si>
  <si>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</si>
  <si>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</si>
  <si>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</si>
  <si>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</si>
  <si>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</si>
  <si>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</si>
  <si>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</si>
  <si>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</si>
  <si>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</si>
  <si>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</si>
  <si>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</si>
  <si>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</si>
  <si>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</si>
  <si>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</si>
  <si>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</si>
  <si>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</si>
  <si>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</si>
  <si>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</si>
  <si>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</si>
  <si>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</si>
  <si>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</si>
  <si>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</si>
  <si>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</si>
  <si>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</si>
  <si>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</si>
  <si>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</si>
  <si>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</si>
  <si>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</si>
  <si>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</si>
  <si>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</si>
  <si>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</si>
  <si>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</si>
  <si>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</si>
  <si>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</si>
  <si>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</si>
  <si>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</si>
  <si>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</si>
  <si>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</si>
  <si>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</si>
  <si>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</si>
  <si>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</si>
  <si>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</si>
  <si>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</si>
  <si>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</si>
  <si>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</si>
  <si>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</si>
  <si>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</si>
  <si>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</si>
  <si>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</si>
  <si>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</si>
  <si>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</si>
  <si>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</si>
  <si>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</si>
  <si>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</si>
  <si>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</si>
  <si>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</si>
  <si>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</si>
  <si>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</si>
  <si>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</si>
  <si>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</si>
  <si>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</si>
  <si>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</si>
  <si>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</si>
  <si>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</si>
  <si>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</si>
  <si>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</si>
  <si>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</si>
  <si>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</si>
  <si>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</si>
  <si>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</si>
  <si>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</si>
  <si>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</si>
  <si>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</si>
  <si>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</si>
  <si>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</si>
  <si>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</si>
  <si>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</si>
  <si>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</si>
  <si>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</si>
  <si>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</si>
  <si>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</si>
  <si>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</si>
  <si>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</si>
  <si>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</si>
  <si>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</si>
  <si>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</si>
  <si>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</si>
  <si>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</si>
  <si>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</si>
  <si>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</si>
  <si>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</si>
  <si>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</si>
  <si>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</si>
  <si>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</si>
  <si>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</si>
  <si>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</si>
  <si>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</si>
  <si>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</si>
  <si>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</si>
  <si>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</si>
  <si>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</si>
  <si>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</si>
  <si>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</si>
  <si>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</si>
  <si>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</si>
  <si>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</si>
  <si>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</si>
  <si>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</si>
  <si>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</si>
  <si>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</si>
  <si>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</si>
  <si>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</si>
  <si>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</si>
  <si>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</si>
  <si>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</si>
  <si>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</si>
  <si>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</si>
  <si>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</si>
  <si>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</si>
  <si>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</si>
  <si>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</si>
  <si>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</si>
  <si>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</si>
  <si>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</si>
  <si>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</si>
  <si>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</si>
  <si>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</si>
  <si>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</si>
  <si>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</si>
  <si>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</si>
  <si>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</si>
  <si>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</si>
  <si>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</si>
  <si>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</si>
  <si>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</si>
  <si>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</si>
  <si>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</si>
  <si>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</si>
  <si>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</si>
  <si>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</si>
  <si>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</si>
  <si>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</si>
  <si>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</si>
  <si>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</si>
  <si>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</si>
  <si>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</si>
  <si>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</si>
  <si>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</si>
  <si>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</si>
  <si>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</si>
  <si>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</si>
  <si>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</si>
  <si>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</si>
  <si>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</si>
  <si>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</si>
  <si>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</si>
  <si>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</si>
  <si>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</si>
  <si>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</si>
  <si>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</si>
  <si>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</si>
  <si>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</si>
  <si>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</si>
  <si>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</si>
  <si>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</si>
  <si>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</si>
  <si>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</si>
  <si>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</si>
  <si>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</si>
  <si>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</si>
  <si>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</si>
  <si>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</si>
  <si>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</si>
  <si>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</si>
  <si>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</si>
  <si>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</si>
  <si>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</si>
  <si>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</si>
  <si>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</si>
  <si>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</si>
  <si>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</si>
  <si>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</si>
  <si>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</si>
  <si>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</si>
  <si>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</si>
  <si>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</si>
  <si>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</si>
  <si>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</si>
  <si>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</si>
  <si>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</si>
  <si>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</si>
  <si>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</si>
  <si>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</si>
  <si>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</si>
  <si>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</si>
  <si>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</si>
  <si>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</si>
  <si>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</si>
  <si>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</si>
  <si>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</si>
  <si>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</si>
  <si>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</si>
  <si>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</si>
  <si>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</si>
  <si>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</si>
  <si>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</si>
  <si>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</si>
  <si>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</si>
  <si>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</si>
  <si>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</si>
  <si>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</si>
  <si>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</si>
  <si>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</si>
  <si>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</si>
  <si>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</si>
  <si>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</si>
  <si>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</si>
  <si>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</si>
  <si>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</si>
  <si>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</si>
  <si>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</si>
  <si>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</si>
  <si>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</si>
  <si>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</si>
  <si>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</si>
  <si>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</si>
  <si>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</si>
  <si>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</si>
  <si>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</si>
  <si>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</si>
  <si>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</si>
  <si>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</si>
  <si>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</si>
  <si>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</si>
  <si>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</si>
  <si>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</si>
  <si>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</si>
  <si>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</si>
  <si>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</si>
  <si>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</si>
  <si>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</si>
  <si>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</si>
  <si>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</si>
  <si>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</si>
  <si>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</si>
  <si>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</si>
  <si>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</si>
  <si>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</si>
  <si>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</si>
  <si>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</si>
  <si>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</si>
  <si>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</si>
  <si>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</si>
  <si>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</si>
  <si>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</si>
  <si>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</si>
  <si>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</si>
  <si>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</si>
  <si>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</si>
  <si>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</si>
  <si>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</si>
  <si>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</si>
  <si>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</si>
  <si>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</si>
  <si>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</si>
  <si>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</si>
  <si>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</si>
  <si>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</si>
  <si>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</si>
  <si>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</si>
  <si>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</si>
  <si>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</si>
  <si>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</si>
  <si>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</si>
  <si>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</si>
  <si>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</si>
  <si>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</si>
  <si>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</si>
  <si>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</si>
  <si>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</si>
  <si>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</si>
  <si>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</si>
  <si>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</si>
  <si>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</si>
  <si>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</si>
  <si>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</si>
  <si>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</si>
  <si>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</si>
  <si>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</si>
  <si>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</si>
  <si>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</si>
  <si>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</si>
  <si>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</si>
  <si>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</si>
  <si>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</si>
  <si>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</si>
  <si>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</si>
  <si>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</si>
  <si>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</si>
  <si>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</si>
  <si>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</si>
  <si>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</si>
  <si>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</si>
  <si>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</si>
  <si>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</si>
  <si>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</si>
  <si>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</si>
  <si>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</si>
  <si>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</si>
  <si>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</si>
  <si>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</si>
  <si>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</si>
  <si>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</si>
  <si>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</si>
  <si>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</si>
  <si>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</si>
  <si>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</si>
  <si>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</si>
  <si>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</si>
  <si>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</si>
  <si>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</si>
  <si>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</si>
  <si>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</si>
  <si>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</si>
  <si>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</si>
  <si>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</si>
  <si>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</si>
  <si>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</si>
  <si>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</si>
  <si>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</si>
  <si>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</si>
  <si>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</si>
  <si>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</si>
  <si>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</si>
  <si>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</si>
  <si>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</si>
  <si>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</si>
  <si>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</si>
  <si>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</si>
  <si>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</si>
  <si>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</si>
  <si>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</si>
  <si>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</si>
  <si>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</si>
  <si>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</si>
  <si>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</si>
  <si>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</si>
  <si>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</si>
  <si>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</si>
  <si>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</si>
  <si>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</si>
  <si>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</si>
  <si>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</si>
  <si>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</si>
  <si>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</si>
  <si>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</si>
  <si>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</si>
  <si>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</si>
  <si>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</si>
  <si>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</si>
  <si>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</si>
  <si>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</si>
  <si>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</si>
  <si>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</si>
  <si>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</si>
  <si>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</si>
  <si>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</si>
  <si>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</si>
  <si>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</si>
  <si>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</si>
  <si>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</si>
  <si>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</si>
  <si>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</si>
  <si>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</si>
  <si>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</si>
  <si>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</si>
  <si>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</si>
  <si>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</si>
  <si>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</si>
  <si>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</si>
  <si>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</si>
  <si>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</si>
  <si>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</si>
  <si>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</si>
  <si>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</si>
  <si>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</si>
  <si>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</si>
  <si>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</si>
  <si>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</si>
  <si>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</si>
  <si>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</si>
  <si>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</si>
  <si>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</si>
  <si>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</si>
  <si>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</si>
  <si>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</si>
  <si>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</si>
  <si>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</si>
  <si>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</si>
  <si>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</si>
  <si>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</si>
  <si>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</si>
  <si>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</si>
  <si>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</si>
  <si>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</si>
  <si>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</si>
  <si>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</si>
  <si>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</si>
  <si>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</si>
  <si>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</si>
  <si>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</si>
  <si>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</si>
  <si>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</si>
  <si>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</si>
  <si>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</si>
  <si>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</si>
  <si>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</si>
  <si>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</si>
  <si>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</si>
  <si>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</si>
  <si>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</si>
  <si>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</si>
  <si>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</si>
  <si>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</si>
  <si>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</si>
  <si>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</si>
  <si>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</si>
  <si>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</si>
  <si>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</si>
  <si>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</si>
  <si>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</si>
  <si>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</si>
  <si>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</si>
  <si>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</si>
  <si>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</si>
  <si>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</si>
  <si>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</si>
  <si>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</si>
  <si>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</si>
  <si>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</si>
  <si>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</si>
  <si>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</si>
  <si>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</si>
  <si>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</si>
  <si>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</si>
  <si>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</si>
  <si>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</si>
  <si>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</si>
  <si>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</si>
  <si>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</si>
  <si>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</si>
  <si>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</si>
  <si>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</si>
  <si>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</si>
  <si>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</si>
  <si>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</si>
  <si>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</si>
  <si>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</si>
  <si>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</si>
  <si>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</si>
  <si>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</si>
  <si>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</si>
  <si>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</si>
  <si>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</si>
  <si>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</si>
  <si>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</si>
  <si>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</si>
  <si>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</si>
  <si>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</si>
  <si>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</si>
  <si>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</si>
  <si>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</si>
  <si>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</si>
  <si>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</si>
  <si>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</si>
  <si>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</si>
  <si>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</si>
  <si>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</si>
  <si>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</si>
  <si>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</si>
  <si>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</si>
  <si>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</si>
  <si>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</si>
  <si>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</si>
  <si>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</si>
  <si>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</si>
  <si>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</si>
  <si>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</si>
  <si>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</si>
  <si>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</si>
  <si>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</si>
  <si>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</si>
  <si>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</si>
  <si>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</si>
  <si>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</si>
  <si>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</si>
  <si>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</si>
  <si>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</si>
  <si>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</si>
  <si>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</si>
  <si>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</si>
  <si>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</si>
  <si>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</si>
  <si>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</si>
  <si>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</si>
  <si>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</si>
  <si>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</si>
  <si>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</si>
  <si>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</si>
  <si>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</si>
  <si>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</si>
  <si>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</si>
  <si>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</si>
  <si>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</si>
  <si>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</si>
  <si>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</si>
  <si>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</si>
  <si>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</si>
  <si>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</si>
  <si>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</si>
  <si>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</si>
  <si>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</si>
  <si>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</si>
  <si>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</si>
  <si>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</si>
  <si>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</si>
  <si>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</si>
  <si>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</si>
  <si>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</si>
  <si>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</si>
  <si>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</si>
  <si>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</si>
  <si>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</si>
  <si>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</si>
  <si>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</si>
  <si>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</si>
  <si>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</si>
  <si>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</si>
  <si>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</si>
  <si>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</si>
  <si>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</si>
  <si>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</si>
  <si>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</si>
  <si>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</si>
  <si>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</si>
  <si>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</si>
  <si>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</si>
  <si>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</si>
  <si>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</si>
  <si>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</si>
  <si>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</si>
  <si>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</si>
  <si>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</si>
  <si>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</si>
  <si>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</si>
  <si>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</si>
  <si>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</si>
  <si>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</si>
  <si>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</si>
  <si>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</si>
  <si>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</si>
  <si>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</si>
  <si>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</si>
  <si>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</si>
  <si>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</si>
  <si>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</si>
  <si>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</si>
  <si>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</si>
  <si>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</si>
  <si>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</si>
  <si>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</si>
  <si>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</si>
  <si>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</si>
  <si>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</si>
  <si>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</si>
  <si>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</si>
  <si>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</si>
  <si>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</si>
  <si>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</si>
  <si>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</si>
  <si>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</si>
  <si>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</si>
  <si>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</si>
  <si>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</si>
  <si>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</si>
  <si>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</si>
  <si>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</si>
  <si>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</si>
  <si>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</si>
  <si>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</si>
  <si>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</si>
  <si>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</si>
  <si>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</si>
  <si>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</si>
  <si>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</si>
  <si>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</si>
  <si>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</si>
  <si>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</si>
  <si>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</si>
  <si>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</si>
  <si>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</si>
  <si>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</si>
  <si>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</si>
  <si>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</si>
  <si>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</si>
  <si>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</si>
  <si>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</si>
  <si>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</si>
  <si>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</si>
  <si>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</si>
  <si>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</si>
  <si>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</si>
  <si>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</si>
  <si>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</si>
  <si>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</si>
  <si>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</si>
  <si>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</si>
  <si>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</si>
  <si>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</si>
  <si>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</si>
  <si>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</si>
  <si>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</si>
  <si>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</si>
  <si>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</si>
  <si>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</si>
  <si>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</si>
  <si>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</si>
  <si>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</si>
  <si>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</si>
  <si>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</si>
  <si>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</si>
  <si>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</si>
  <si>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</si>
  <si>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</si>
  <si>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</si>
  <si>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</si>
  <si>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</si>
  <si>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</si>
  <si>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</si>
  <si>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</si>
  <si>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</si>
  <si>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</si>
  <si>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</si>
  <si>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</si>
  <si>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</si>
  <si>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</si>
  <si>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</si>
  <si>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</si>
  <si>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</si>
  <si>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</si>
  <si>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</si>
  <si>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</si>
  <si>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</si>
  <si>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</si>
  <si>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</si>
  <si>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</si>
  <si>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</si>
  <si>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</si>
  <si>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</si>
  <si>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</si>
  <si>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</si>
  <si>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</si>
  <si>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</si>
  <si>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</si>
  <si>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</si>
  <si>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</si>
  <si>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</si>
  <si>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</si>
  <si>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</si>
  <si>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</si>
  <si>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</si>
  <si>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</si>
  <si>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</si>
  <si>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</si>
  <si>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</si>
  <si>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</si>
  <si>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</si>
  <si>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</si>
  <si>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</si>
  <si>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</si>
  <si>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</si>
  <si>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</si>
  <si>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</si>
  <si>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</si>
  <si>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</si>
  <si>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</si>
  <si>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</si>
  <si>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</si>
  <si>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</si>
  <si>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</si>
  <si>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</si>
  <si>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</si>
  <si>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</si>
  <si>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</si>
  <si>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</si>
  <si>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</si>
  <si>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</si>
  <si>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</si>
  <si>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</si>
  <si>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</si>
  <si>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</si>
  <si>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</si>
  <si>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</si>
  <si>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</si>
  <si>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</si>
  <si>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</si>
  <si>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</si>
  <si>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</si>
  <si>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</si>
  <si>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</si>
  <si>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</si>
  <si>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</si>
  <si>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</si>
  <si>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</si>
  <si>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</si>
  <si>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</si>
  <si>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</si>
  <si>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</si>
  <si>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</si>
  <si>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</si>
  <si>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</si>
  <si>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</si>
  <si>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</si>
  <si>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</si>
  <si>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</si>
  <si>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</si>
  <si>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</si>
  <si>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</si>
  <si>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</si>
  <si>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</si>
  <si>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</si>
  <si>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</si>
  <si>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</si>
  <si>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</si>
  <si>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</si>
  <si>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</si>
  <si>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</si>
  <si>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</si>
  <si>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</si>
  <si>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</si>
  <si>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</si>
  <si>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</si>
  <si>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</si>
  <si>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</si>
  <si>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</si>
  <si>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</si>
  <si>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</si>
  <si>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</si>
  <si>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</si>
  <si>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</si>
  <si>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</si>
  <si>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</si>
  <si>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</si>
  <si>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</si>
  <si>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</si>
  <si>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</si>
  <si>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</si>
  <si>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</si>
  <si>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</si>
  <si>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</si>
  <si>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</si>
  <si>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</si>
  <si>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</si>
  <si>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</si>
  <si>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</si>
  <si>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</si>
  <si>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</si>
  <si>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</si>
  <si>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</si>
  <si>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</si>
  <si>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</si>
  <si>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</si>
  <si>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</si>
  <si>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</si>
  <si>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</si>
  <si>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</si>
  <si>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</si>
  <si>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</si>
  <si>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</si>
  <si>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</si>
  <si>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</si>
  <si>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</si>
  <si>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</si>
  <si>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</si>
  <si>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</si>
  <si>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</si>
  <si>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</si>
  <si>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</si>
  <si>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</si>
  <si>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</si>
  <si>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</si>
  <si>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</si>
  <si>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</si>
  <si>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</si>
  <si>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</si>
  <si>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</si>
  <si>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</si>
  <si>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</si>
  <si>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</si>
  <si>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</si>
  <si>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</si>
  <si>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</si>
  <si>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</si>
  <si>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</si>
  <si>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</si>
  <si>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</si>
  <si>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</si>
  <si>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</si>
  <si>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</si>
  <si>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</si>
  <si>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</si>
  <si>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</si>
  <si>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</si>
  <si>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</si>
  <si>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</si>
  <si>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</si>
  <si>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</si>
  <si>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</si>
  <si>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</si>
  <si>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</si>
  <si>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</si>
  <si>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</si>
  <si>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</si>
  <si>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</si>
  <si>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</si>
  <si>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</si>
  <si>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</si>
  <si>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</si>
  <si>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</si>
  <si>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</si>
  <si>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</si>
  <si>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</si>
  <si>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</si>
  <si>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</si>
  <si>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</si>
  <si>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</si>
  <si>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</si>
  <si>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</si>
  <si>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</si>
  <si>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</si>
  <si>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</si>
  <si>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</si>
  <si>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</si>
  <si>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</si>
  <si>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</si>
  <si>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</si>
  <si>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</si>
  <si>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</si>
  <si>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</si>
  <si>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</si>
  <si>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</si>
  <si>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</si>
  <si>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</si>
  <si>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</si>
  <si>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</si>
  <si>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</si>
  <si>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</si>
  <si>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</si>
  <si>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</si>
  <si>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</si>
  <si>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</si>
  <si>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</si>
  <si>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</si>
  <si>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</si>
  <si>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</si>
  <si>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</si>
  <si>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</si>
  <si>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</si>
  <si>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</si>
  <si>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</si>
  <si>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</si>
  <si>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</si>
  <si>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</si>
  <si>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</si>
  <si>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</si>
  <si>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</si>
  <si>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</si>
  <si>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</si>
  <si>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</si>
  <si>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</si>
  <si>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</si>
  <si>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</si>
  <si>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</si>
  <si>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</si>
  <si>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</si>
  <si>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</si>
  <si>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</si>
  <si>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</si>
  <si>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</si>
  <si>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</si>
  <si>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</si>
  <si>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</si>
  <si>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</si>
  <si>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</si>
  <si>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</si>
  <si>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</si>
  <si>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</si>
  <si>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</si>
  <si>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</si>
  <si>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</si>
  <si>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</si>
  <si>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</si>
  <si>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</si>
  <si>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</si>
  <si>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</si>
  <si>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</si>
  <si>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</si>
  <si>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</si>
  <si>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</si>
  <si>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</si>
  <si>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</si>
  <si>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</si>
  <si>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</si>
  <si>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</si>
  <si>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</si>
  <si>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</si>
  <si>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</si>
  <si>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</si>
  <si>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</si>
  <si>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</si>
  <si>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</si>
  <si>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</si>
  <si>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</si>
  <si>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</si>
  <si>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</si>
  <si>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</si>
  <si>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</si>
  <si>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</si>
  <si>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</si>
  <si>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</si>
  <si>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</si>
  <si>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</si>
  <si>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</si>
  <si>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</si>
  <si>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</si>
  <si>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</si>
  <si>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</si>
  <si>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</si>
  <si>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</si>
  <si>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</si>
  <si>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</si>
  <si>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</si>
  <si>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</si>
  <si>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</si>
  <si>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</si>
  <si>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</si>
  <si>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</si>
  <si>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</si>
  <si>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</si>
  <si>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</si>
  <si>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</si>
  <si>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</si>
  <si>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</si>
  <si>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</si>
  <si>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</si>
  <si>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</si>
  <si>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</si>
  <si>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</si>
  <si>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</si>
  <si>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</si>
  <si>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</si>
  <si>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</si>
  <si>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</si>
  <si>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</si>
  <si>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</si>
  <si>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</si>
  <si>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</si>
  <si>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</si>
  <si>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</si>
  <si>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</si>
  <si>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</si>
  <si>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</si>
  <si>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</si>
  <si>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</si>
  <si>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</si>
  <si>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</si>
  <si>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</si>
  <si>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</si>
  <si>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</si>
  <si>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</si>
  <si>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</si>
  <si>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</si>
  <si>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</si>
  <si>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</si>
  <si>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</si>
  <si>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</si>
  <si>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</si>
  <si>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</si>
  <si>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</si>
  <si>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</si>
  <si>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</si>
  <si>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</si>
  <si>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</si>
  <si>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</si>
  <si>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</si>
  <si>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</si>
  <si>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</si>
  <si>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</si>
  <si>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</si>
  <si>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</si>
  <si>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</si>
  <si>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</si>
  <si>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</si>
  <si>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</si>
  <si>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</si>
  <si>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</si>
  <si>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</si>
  <si>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</si>
  <si>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</si>
  <si>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</si>
  <si>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</si>
  <si>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</si>
  <si>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</si>
  <si>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</si>
  <si>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</si>
  <si>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</si>
  <si>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</si>
  <si>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</si>
  <si>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</si>
  <si>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</si>
  <si>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</si>
  <si>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</si>
  <si>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</si>
  <si>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</si>
  <si>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</si>
  <si>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</si>
  <si>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</si>
  <si>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</si>
  <si>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</si>
  <si>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</si>
  <si>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</si>
  <si>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</si>
  <si>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</si>
  <si>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</si>
  <si>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</si>
  <si>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</si>
  <si>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</si>
  <si>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</si>
  <si>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</si>
  <si>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</si>
  <si>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</si>
  <si>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</si>
  <si>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</si>
  <si>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</si>
  <si>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</si>
  <si>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</si>
  <si>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</si>
  <si>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</si>
  <si>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</si>
  <si>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</si>
  <si>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</si>
  <si>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</si>
  <si>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</si>
  <si>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</si>
  <si>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</si>
  <si>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</si>
  <si>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</si>
  <si>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</si>
  <si>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</si>
  <si>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</si>
  <si>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</si>
  <si>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</si>
  <si>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</si>
  <si>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</si>
  <si>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</si>
  <si>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</si>
  <si>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</si>
  <si>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</si>
  <si>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</si>
  <si>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</si>
  <si>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</si>
  <si>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</si>
  <si>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</si>
  <si>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</si>
  <si>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</si>
  <si>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</si>
  <si>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</si>
  <si>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</si>
  <si>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</si>
  <si>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</si>
  <si>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</si>
  <si>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</si>
  <si>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</si>
  <si>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</si>
  <si>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</si>
  <si>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</si>
  <si>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</si>
  <si>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</si>
  <si>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</si>
  <si>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</si>
  <si>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</si>
  <si>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</si>
  <si>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</si>
  <si>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</si>
  <si>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</si>
  <si>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</si>
  <si>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</si>
  <si>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</si>
  <si>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</si>
  <si>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</si>
  <si>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</si>
  <si>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</si>
  <si>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</si>
  <si>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</si>
  <si>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</si>
  <si>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</si>
  <si>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</si>
  <si>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</si>
  <si>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</si>
  <si>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</si>
  <si>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</si>
  <si>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</si>
  <si>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</si>
  <si>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</si>
  <si>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</si>
  <si>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</si>
  <si>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</si>
  <si>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</si>
  <si>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</si>
  <si>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</si>
  <si>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</si>
  <si>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</si>
  <si>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</si>
  <si>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</si>
  <si>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</si>
  <si>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</si>
  <si>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</si>
  <si>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</si>
  <si>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</si>
  <si>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</si>
  <si>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</si>
  <si>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</si>
  <si>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</si>
  <si>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</si>
  <si>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</si>
  <si>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</si>
  <si>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</si>
  <si>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</si>
  <si>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</si>
  <si>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</si>
  <si>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</si>
  <si>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</si>
  <si>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</si>
  <si>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</si>
  <si>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</si>
  <si>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</si>
  <si>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</si>
  <si>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</si>
  <si>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</si>
  <si>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</si>
  <si>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</si>
  <si>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</si>
  <si>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</si>
  <si>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</si>
  <si>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</si>
  <si>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</si>
  <si>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</si>
  <si>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</si>
  <si>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</si>
  <si>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</si>
  <si>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</si>
  <si>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</si>
  <si>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</si>
  <si>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</si>
  <si>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</si>
  <si>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</si>
  <si>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</si>
  <si>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</si>
  <si>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</si>
  <si>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</si>
  <si>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</si>
  <si>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</si>
  <si>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</si>
  <si>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</si>
  <si>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</si>
  <si>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</si>
  <si>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</si>
  <si>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</si>
  <si>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</si>
  <si>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</si>
  <si>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</si>
  <si>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</si>
  <si>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</si>
  <si>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</si>
  <si>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</si>
  <si>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</si>
  <si>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</si>
  <si>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</si>
  <si>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</si>
  <si>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</si>
  <si>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</si>
  <si>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</si>
  <si>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</si>
  <si>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</si>
  <si>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</si>
  <si>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</si>
  <si>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</si>
  <si>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</si>
  <si>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</si>
  <si>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</si>
  <si>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</si>
  <si>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</si>
  <si>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</si>
  <si>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</si>
  <si>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</si>
  <si>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</si>
  <si>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</si>
  <si>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</si>
  <si>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</si>
  <si>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</si>
  <si>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</si>
  <si>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</si>
  <si>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</si>
  <si>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</si>
  <si>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</si>
  <si>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</si>
  <si>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</si>
  <si>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</si>
  <si>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</si>
  <si>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</si>
  <si>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</si>
  <si>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</si>
  <si>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</si>
  <si>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</si>
  <si>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</si>
  <si>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</si>
  <si>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</si>
  <si>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</si>
  <si>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</si>
  <si>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</si>
  <si>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</si>
  <si>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</si>
  <si>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</si>
  <si>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</si>
  <si>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</si>
  <si>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</si>
  <si>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</si>
  <si>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</si>
  <si>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</si>
  <si>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</si>
  <si>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</si>
  <si>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</si>
  <si>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</si>
  <si>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</si>
  <si>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</si>
  <si>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</si>
  <si>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</si>
  <si>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</si>
  <si>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</si>
  <si>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</si>
  <si>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</si>
  <si>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</si>
  <si>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</si>
  <si>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</si>
  <si>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</si>
  <si>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</si>
  <si>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</si>
  <si>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</si>
  <si>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</si>
  <si>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</si>
  <si>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</si>
  <si>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</si>
  <si>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</si>
  <si>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</si>
  <si>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</si>
  <si>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</si>
  <si>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</si>
  <si>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</si>
  <si>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</si>
  <si>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</si>
  <si>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</si>
  <si>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</si>
  <si>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</si>
  <si>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</si>
  <si>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</si>
  <si>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</si>
  <si>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</si>
  <si>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</si>
  <si>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</si>
  <si>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</si>
  <si>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</si>
  <si>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</si>
  <si>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</si>
  <si>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</si>
  <si>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</si>
  <si>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</si>
  <si>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</si>
  <si>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</si>
  <si>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</si>
  <si>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</si>
  <si>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</si>
  <si>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</si>
  <si>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</si>
  <si>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</si>
  <si>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</si>
  <si>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</si>
  <si>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</si>
  <si>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</si>
  <si>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</si>
  <si>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</si>
  <si>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</si>
  <si>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</si>
  <si>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</si>
  <si>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</si>
  <si>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</si>
  <si>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</si>
  <si>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</si>
  <si>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</si>
  <si>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</si>
  <si>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</si>
  <si>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</si>
  <si>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</si>
  <si>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</si>
  <si>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</si>
  <si>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</si>
  <si>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</si>
  <si>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</si>
  <si>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</si>
  <si>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</si>
  <si>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</si>
  <si>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</si>
  <si>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</si>
  <si>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</si>
  <si>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</si>
  <si>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</si>
  <si>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</si>
  <si>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</si>
  <si>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</si>
  <si>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</si>
  <si>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</si>
  <si>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</si>
  <si>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</si>
  <si>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</si>
  <si>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</si>
  <si>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</si>
  <si>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</si>
  <si>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</si>
  <si>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</si>
  <si>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</si>
  <si>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</si>
  <si>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</si>
  <si>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</si>
  <si>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</si>
  <si>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</si>
  <si>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</si>
  <si>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</si>
  <si>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</si>
  <si>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</si>
  <si>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</si>
  <si>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</si>
  <si>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</si>
  <si>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</si>
  <si>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</si>
  <si>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</si>
  <si>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</si>
  <si>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</si>
  <si>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</si>
  <si>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</si>
  <si>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</si>
  <si>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</si>
  <si>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</si>
  <si>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</si>
  <si>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</si>
  <si>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</si>
  <si>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</si>
  <si>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</si>
  <si>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</si>
  <si>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</si>
  <si>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</si>
  <si>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</si>
  <si>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</si>
  <si>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</si>
  <si>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</si>
  <si>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</si>
  <si>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</si>
  <si>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</si>
  <si>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</si>
  <si>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</si>
  <si>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</si>
  <si>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</si>
  <si>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</si>
  <si>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</si>
  <si>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</si>
  <si>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</si>
  <si>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</si>
  <si>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</si>
  <si>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</si>
  <si>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</si>
  <si>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</si>
  <si>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</si>
  <si>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</si>
  <si>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</si>
  <si>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</si>
  <si>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</si>
  <si>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</si>
  <si>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</si>
  <si>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</si>
  <si>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</si>
  <si>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</si>
  <si>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</si>
  <si>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</si>
  <si>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</si>
  <si>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</si>
  <si>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</si>
  <si>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</si>
  <si>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</si>
  <si>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</si>
  <si>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</si>
  <si>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</si>
  <si>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</si>
  <si>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</si>
  <si>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</si>
  <si>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</si>
  <si>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</si>
  <si>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</si>
  <si>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</si>
  <si>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</si>
  <si>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</si>
  <si>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</si>
  <si>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</si>
  <si>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</si>
  <si>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</si>
  <si>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</si>
  <si>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</si>
  <si>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</si>
  <si>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</si>
  <si>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</si>
  <si>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</si>
  <si>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</si>
  <si>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</si>
  <si>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</si>
  <si>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</si>
  <si>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</si>
  <si>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</si>
  <si>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</si>
  <si>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</si>
  <si>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</si>
  <si>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</si>
  <si>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</si>
  <si>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</si>
  <si>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</si>
  <si>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</si>
  <si>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</si>
  <si>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</si>
  <si>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</si>
  <si>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</si>
  <si>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</si>
  <si>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</si>
  <si>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</si>
  <si>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</si>
  <si>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</si>
  <si>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</si>
  <si>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</si>
  <si>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</si>
  <si>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</si>
  <si>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</si>
  <si>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</si>
  <si>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</si>
  <si>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</si>
  <si>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</si>
  <si>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</si>
  <si>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</si>
  <si>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</si>
  <si>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</si>
  <si>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</si>
  <si>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</si>
  <si>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</si>
  <si>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</si>
  <si>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</si>
  <si>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</si>
  <si>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</si>
  <si>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</si>
  <si>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</si>
  <si>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</si>
  <si>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</si>
  <si>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</si>
  <si>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</si>
  <si>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</si>
  <si>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</si>
  <si>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</si>
  <si>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</si>
  <si>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</si>
  <si>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</si>
  <si>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</si>
  <si>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</si>
  <si>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</si>
  <si>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</si>
  <si>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</si>
  <si>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</si>
  <si>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</si>
  <si>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</si>
  <si>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</si>
  <si>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</si>
  <si>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</si>
  <si>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</si>
  <si>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</si>
  <si>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</si>
  <si>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</si>
  <si>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</si>
  <si>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</si>
  <si>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</si>
  <si>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</si>
  <si>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</si>
  <si>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</si>
  <si>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</si>
  <si>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</si>
  <si>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</si>
  <si>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</si>
  <si>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</si>
  <si>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</si>
  <si>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</si>
  <si>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</si>
  <si>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</si>
  <si>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</si>
  <si>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</si>
  <si>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</si>
  <si>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</si>
  <si>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</si>
  <si>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</si>
  <si>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</si>
  <si>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</si>
  <si>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</si>
  <si>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</si>
  <si>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</si>
  <si>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</si>
  <si>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</si>
  <si>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</si>
  <si>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</si>
  <si>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</si>
  <si>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</si>
  <si>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</si>
  <si>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</si>
  <si>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</si>
  <si>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</si>
  <si>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</si>
  <si>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</si>
  <si>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</si>
  <si>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</si>
  <si>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</si>
  <si>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</si>
  <si>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</si>
  <si>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</si>
  <si>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</si>
  <si>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</si>
  <si>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</si>
  <si>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</si>
  <si>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</si>
  <si>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</si>
  <si>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</si>
  <si>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</si>
  <si>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</si>
  <si>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</si>
  <si>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</si>
  <si>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</si>
  <si>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</si>
  <si>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</si>
  <si>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</si>
  <si>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</si>
  <si>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</si>
  <si>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</si>
  <si>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</si>
  <si>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</si>
  <si>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</si>
  <si>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</si>
  <si>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</si>
  <si>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</si>
  <si>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</si>
  <si>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</si>
  <si>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</si>
  <si>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</si>
  <si>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</si>
  <si>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</si>
  <si>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</si>
  <si>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</si>
  <si>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</si>
  <si>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</si>
  <si>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</si>
  <si>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</si>
  <si>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</si>
  <si>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</si>
  <si>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</si>
  <si>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</si>
  <si>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</si>
  <si>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</si>
  <si>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</si>
  <si>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</si>
  <si>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</si>
  <si>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</si>
  <si>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</si>
  <si>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</si>
  <si>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</si>
  <si>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</si>
  <si>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</si>
  <si>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</si>
  <si>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</si>
  <si>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</si>
  <si>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</si>
  <si>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</si>
  <si>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</si>
  <si>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</si>
  <si>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</si>
  <si>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</si>
  <si>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</si>
  <si>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</si>
  <si>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</si>
  <si>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</si>
  <si>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</si>
  <si>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</si>
  <si>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</si>
  <si>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</si>
  <si>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</si>
  <si>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</si>
  <si>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</si>
  <si>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</si>
  <si>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</si>
  <si>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</si>
  <si>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</si>
  <si>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</si>
  <si>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</si>
  <si>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</si>
  <si>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</si>
  <si>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</si>
  <si>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</si>
  <si>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</si>
  <si>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</si>
  <si>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</si>
  <si>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</si>
  <si>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</si>
  <si>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</si>
  <si>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</si>
  <si>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</si>
  <si>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</si>
  <si>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</si>
  <si>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</si>
  <si>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</si>
  <si>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</si>
  <si>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</si>
  <si>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</si>
  <si>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</si>
  <si>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</si>
  <si>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</si>
  <si>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</si>
  <si>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</si>
  <si>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</si>
  <si>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</si>
  <si>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</si>
  <si>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</si>
  <si>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</si>
  <si>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</si>
  <si>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</si>
  <si>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</si>
  <si>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</si>
  <si>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</si>
  <si>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</si>
  <si>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</si>
  <si>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</si>
  <si>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</si>
  <si>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</si>
  <si>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</si>
  <si>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</si>
  <si>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</si>
  <si>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</si>
  <si>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</si>
  <si>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</si>
  <si>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</si>
  <si>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</si>
  <si>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</si>
  <si>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</si>
  <si>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</si>
  <si>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</si>
  <si>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</si>
  <si>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</si>
  <si>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</si>
  <si>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</si>
  <si>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</si>
  <si>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</si>
  <si>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</si>
  <si>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</si>
  <si>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</si>
  <si>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</si>
  <si>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</si>
  <si>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</si>
  <si>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</si>
  <si>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</si>
  <si>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</si>
  <si>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</si>
  <si>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</si>
  <si>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</si>
  <si>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</si>
  <si>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</si>
  <si>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</si>
  <si>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</si>
  <si>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</si>
  <si>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</si>
  <si>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</si>
  <si>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</si>
  <si>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</si>
  <si>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</si>
  <si>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</si>
  <si>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</si>
  <si>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</si>
  <si>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</si>
  <si>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</si>
  <si>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</si>
  <si>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</si>
  <si>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</si>
  <si>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</si>
  <si>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</si>
  <si>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</si>
  <si>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</si>
  <si>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</si>
  <si>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</si>
  <si>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</si>
  <si>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</si>
  <si>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</si>
  <si>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</si>
  <si>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</si>
  <si>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</si>
  <si>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</si>
  <si>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</si>
  <si>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</si>
  <si>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</si>
  <si>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</si>
  <si>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</si>
  <si>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</si>
  <si>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</si>
  <si>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</si>
  <si>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</si>
  <si>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</si>
  <si>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</si>
  <si>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</si>
  <si>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</si>
  <si>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</si>
  <si>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</si>
  <si>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</si>
  <si>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</si>
  <si>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</si>
  <si>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</si>
  <si>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</si>
  <si>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</si>
  <si>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</si>
  <si>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</si>
  <si>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</si>
  <si>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</si>
  <si>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</si>
  <si>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</si>
  <si>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</si>
  <si>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</si>
  <si>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</si>
  <si>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</si>
  <si>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</si>
  <si>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</si>
  <si>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</si>
  <si>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</si>
  <si>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</si>
  <si>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</si>
  <si>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</si>
  <si>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</si>
  <si>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</si>
  <si>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</si>
  <si>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</si>
  <si>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</si>
  <si>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</si>
  <si>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</si>
  <si>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</si>
  <si>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</si>
  <si>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</si>
  <si>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</si>
  <si>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</si>
  <si>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</si>
  <si>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</si>
  <si>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</si>
  <si>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</si>
  <si>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</si>
  <si>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</si>
  <si>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</si>
  <si>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</si>
  <si>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</si>
  <si>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</si>
  <si>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</si>
  <si>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</si>
  <si>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</si>
  <si>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</si>
  <si>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</si>
  <si>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</si>
  <si>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</si>
  <si>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</si>
  <si>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</si>
  <si>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</si>
  <si>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</si>
  <si>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</si>
  <si>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</si>
  <si>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</si>
  <si>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</si>
  <si>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</si>
  <si>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</si>
  <si>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</si>
  <si>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</si>
  <si>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</si>
  <si>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</si>
  <si>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</si>
  <si>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</si>
  <si>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</si>
  <si>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</si>
  <si>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</si>
  <si>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</si>
  <si>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</si>
  <si>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</si>
  <si>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</si>
  <si>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</si>
  <si>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</si>
  <si>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</si>
  <si>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</si>
  <si>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</si>
  <si>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</si>
  <si>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</si>
  <si>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</si>
  <si>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</si>
  <si>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</si>
  <si>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</si>
  <si>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</si>
  <si>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</si>
  <si>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</si>
  <si>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</si>
  <si>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</si>
  <si>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</si>
  <si>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</si>
  <si>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</si>
  <si>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</si>
  <si>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</si>
  <si>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</si>
  <si>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</si>
  <si>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</si>
  <si>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</si>
  <si>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</si>
  <si>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</si>
  <si>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</si>
  <si>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</si>
  <si>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</si>
  <si>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</si>
  <si>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</si>
  <si>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</si>
  <si>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</si>
  <si>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</si>
  <si>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</si>
  <si>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</si>
  <si>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</si>
  <si>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</si>
  <si>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</si>
  <si>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</si>
  <si>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</si>
  <si>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</si>
  <si>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</si>
  <si>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</si>
  <si>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</si>
  <si>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</si>
  <si>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</si>
  <si>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</si>
  <si>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</si>
  <si>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</si>
  <si>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</si>
  <si>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</si>
  <si>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</si>
  <si>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</si>
  <si>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</si>
  <si>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</si>
  <si>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</si>
  <si>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</si>
  <si>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</si>
  <si>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</si>
  <si>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</si>
  <si>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</si>
  <si>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</si>
  <si>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</si>
  <si>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</si>
  <si>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</si>
  <si>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</si>
  <si>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</si>
  <si>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</si>
  <si>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</si>
  <si>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</si>
  <si>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</si>
  <si>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</si>
  <si>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</si>
  <si>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</si>
  <si>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</si>
  <si>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</si>
  <si>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</si>
  <si>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</si>
  <si>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</si>
  <si>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</si>
  <si>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</si>
  <si>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</si>
  <si>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</si>
  <si>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</si>
  <si>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</si>
  <si>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</si>
  <si>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</si>
  <si>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</si>
  <si>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</si>
  <si>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</si>
  <si>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</si>
  <si>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</si>
  <si>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</si>
  <si>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</si>
  <si>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</si>
  <si>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</si>
  <si>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</si>
  <si>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</si>
  <si>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</si>
  <si>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</si>
  <si>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</si>
  <si>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</si>
  <si>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</si>
  <si>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</si>
  <si>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</si>
  <si>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</si>
  <si>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</si>
  <si>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</si>
  <si>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</si>
  <si>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</si>
  <si>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</si>
  <si>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</si>
  <si>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</si>
  <si>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</si>
  <si>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</si>
  <si>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</si>
  <si>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</si>
  <si>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</si>
  <si>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</si>
  <si>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</si>
  <si>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</si>
  <si>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</si>
  <si>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</si>
  <si>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</si>
  <si>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</si>
  <si>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</si>
  <si>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</si>
  <si>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</si>
  <si>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</si>
  <si>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</si>
  <si>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</si>
  <si>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</si>
  <si>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</si>
  <si>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</si>
  <si>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</si>
  <si>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</si>
  <si>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</si>
  <si>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</si>
  <si>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</si>
  <si>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</si>
  <si>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</si>
  <si>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</si>
  <si>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</si>
  <si>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</si>
  <si>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</si>
  <si>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</si>
  <si>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</si>
  <si>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</si>
  <si>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</si>
  <si>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</si>
  <si>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</si>
  <si>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</si>
  <si>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</si>
  <si>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</si>
  <si>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</si>
  <si>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</si>
  <si>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</si>
  <si>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</si>
  <si>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</si>
  <si>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</si>
  <si>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</si>
  <si>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</si>
  <si>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</si>
  <si>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</si>
  <si>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</si>
  <si>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</si>
  <si>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</si>
  <si>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</si>
  <si>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</si>
  <si>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</si>
  <si>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</si>
  <si>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</si>
  <si>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</si>
  <si>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</si>
  <si>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</si>
  <si>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</si>
  <si>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</si>
  <si>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</si>
  <si>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</si>
  <si>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</si>
  <si>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</si>
  <si>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</si>
  <si>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</si>
  <si>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</si>
  <si>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</si>
  <si>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</si>
  <si>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</si>
  <si>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</si>
  <si>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</si>
  <si>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</si>
  <si>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</si>
  <si>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</si>
  <si>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</si>
  <si>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</si>
  <si>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</si>
  <si>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</si>
  <si>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</si>
  <si>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</si>
  <si>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</si>
  <si>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</si>
  <si>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</si>
  <si>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</si>
  <si>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</si>
  <si>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</si>
  <si>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</si>
  <si>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</si>
  <si>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</si>
  <si>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</si>
  <si>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</si>
  <si>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</si>
  <si>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</si>
  <si>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</si>
  <si>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</si>
  <si>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</si>
  <si>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</si>
  <si>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</si>
  <si>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</si>
  <si>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</si>
  <si>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</si>
  <si>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</si>
  <si>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</si>
  <si>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</si>
  <si>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</si>
  <si>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</si>
  <si>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</si>
  <si>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</si>
  <si>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</si>
  <si>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</si>
  <si>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</si>
  <si>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</si>
  <si>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</si>
  <si>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</si>
  <si>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</si>
  <si>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</si>
  <si>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</si>
  <si>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</si>
  <si>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</si>
  <si>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</si>
  <si>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</si>
  <si>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</si>
  <si>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</si>
  <si>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</si>
  <si>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</si>
  <si>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</si>
  <si>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</si>
  <si>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</si>
  <si>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</si>
  <si>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</si>
  <si>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</si>
  <si>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</si>
  <si>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</si>
  <si>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</si>
  <si>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</si>
  <si>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</si>
  <si>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</si>
  <si>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</si>
  <si>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</si>
  <si>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</si>
  <si>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</si>
  <si>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</si>
  <si>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</si>
  <si>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</si>
  <si>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</si>
  <si>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</si>
  <si>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</si>
  <si>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</si>
  <si>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</si>
  <si>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</si>
  <si>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</si>
  <si>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</si>
  <si>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</si>
  <si>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</si>
  <si>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</si>
  <si>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</si>
  <si>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</si>
  <si>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</si>
  <si>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</si>
  <si>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</si>
  <si>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</si>
  <si>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</si>
  <si>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</si>
  <si>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</si>
  <si>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</si>
  <si>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</si>
  <si>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</si>
  <si>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</si>
  <si>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</si>
  <si>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</si>
  <si>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</si>
  <si>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</si>
  <si>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</si>
  <si>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</si>
  <si>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</si>
  <si>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</si>
  <si>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</si>
  <si>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</si>
  <si>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</si>
  <si>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</si>
  <si>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</si>
  <si>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</si>
  <si>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</si>
  <si>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</si>
  <si>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</si>
  <si>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</si>
  <si>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</si>
  <si>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</si>
  <si>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</si>
  <si>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</si>
  <si>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</si>
  <si>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</si>
  <si>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</si>
  <si>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</si>
  <si>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</si>
  <si>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</si>
  <si>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</si>
  <si>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</si>
  <si>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</si>
  <si>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</si>
  <si>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</si>
  <si>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</si>
  <si>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</si>
  <si>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</si>
  <si>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</si>
  <si>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</si>
  <si>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</si>
  <si>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</si>
  <si>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</si>
  <si>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</si>
  <si>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</si>
  <si>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</si>
  <si>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</si>
  <si>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</si>
  <si>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</si>
  <si>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</si>
  <si>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</si>
  <si>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</si>
  <si>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</si>
  <si>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</si>
  <si>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</si>
  <si>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</si>
  <si>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</si>
  <si>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</si>
  <si>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</si>
  <si>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</si>
  <si>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</si>
  <si>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</si>
  <si>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</si>
  <si>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</si>
  <si>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</si>
  <si>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</si>
  <si>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</si>
  <si>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</si>
  <si>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</si>
  <si>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</si>
  <si>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</si>
  <si>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</si>
  <si>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</si>
  <si>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</si>
  <si>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</si>
  <si>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</si>
  <si>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</si>
  <si>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</si>
  <si>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</si>
  <si>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</si>
  <si>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</si>
  <si>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</si>
  <si>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</si>
  <si>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</si>
  <si>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</si>
  <si>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</si>
  <si>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</si>
  <si>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</si>
  <si>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</si>
  <si>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</si>
  <si>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</si>
  <si>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</si>
  <si>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</si>
  <si>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</si>
  <si>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</si>
  <si>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</si>
  <si>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</si>
  <si>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</si>
  <si>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</si>
  <si>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</si>
  <si>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</si>
  <si>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</si>
  <si>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</si>
  <si>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</si>
  <si>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</si>
  <si>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</si>
  <si>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</si>
  <si>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</si>
  <si>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</si>
  <si>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</si>
  <si>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</si>
  <si>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</si>
  <si>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</si>
  <si>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</si>
  <si>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</si>
  <si>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</si>
  <si>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</si>
  <si>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</si>
  <si>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</si>
  <si>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</si>
  <si>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</si>
  <si>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</si>
  <si>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</si>
  <si>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</si>
  <si>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</si>
  <si>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</si>
  <si>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</si>
  <si>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</si>
  <si>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</si>
  <si>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</si>
  <si>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</si>
  <si>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</si>
  <si>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</si>
  <si>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</si>
  <si>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</si>
  <si>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</si>
  <si>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</si>
  <si>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</si>
  <si>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</si>
  <si>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</si>
  <si>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</si>
  <si>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</si>
  <si>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</si>
  <si>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</si>
  <si>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</si>
  <si>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</si>
  <si>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</si>
  <si>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</si>
  <si>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</si>
  <si>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</si>
  <si>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</si>
  <si>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</si>
  <si>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</si>
  <si>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</si>
  <si>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</si>
  <si>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</si>
  <si>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</si>
  <si>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</si>
  <si>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</si>
  <si>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</si>
  <si>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</si>
  <si>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</si>
  <si>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</si>
  <si>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</si>
  <si>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</si>
  <si>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</si>
  <si>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</si>
  <si>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</si>
  <si>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</si>
  <si>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</si>
  <si>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</si>
  <si>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</si>
  <si>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</si>
  <si>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</si>
  <si>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</si>
  <si>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</si>
  <si>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</si>
  <si>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</si>
  <si>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</si>
  <si>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</si>
  <si>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</si>
  <si>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</si>
  <si>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</si>
  <si>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</si>
  <si>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</si>
  <si>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</si>
  <si>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</si>
  <si>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</si>
  <si>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</si>
  <si>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</si>
  <si>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</si>
  <si>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</si>
  <si>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</si>
  <si>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</si>
  <si>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</si>
  <si>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</si>
  <si>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</si>
  <si>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</si>
  <si>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</si>
  <si>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</si>
  <si>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</si>
  <si>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</si>
  <si>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</si>
  <si>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</si>
  <si>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</si>
  <si>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</si>
  <si>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</si>
  <si>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</si>
  <si>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</si>
  <si>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</si>
  <si>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</si>
  <si>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</si>
  <si>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</si>
  <si>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</si>
  <si>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</si>
  <si>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</si>
  <si>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</si>
  <si>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</si>
  <si>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</si>
  <si>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</si>
  <si>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</si>
  <si>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</si>
  <si>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</si>
  <si>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</si>
  <si>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</si>
  <si>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</si>
  <si>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</si>
  <si>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</si>
  <si>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</si>
  <si>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</si>
  <si>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</si>
  <si>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</si>
  <si>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</si>
  <si>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</si>
  <si>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</si>
  <si>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</si>
  <si>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</si>
  <si>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</si>
  <si>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</si>
  <si>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</si>
  <si>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</si>
  <si>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</si>
  <si>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</si>
  <si>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</si>
  <si>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</si>
  <si>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</si>
  <si>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</si>
  <si>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</si>
  <si>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</si>
  <si>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</si>
  <si>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</si>
  <si>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</si>
  <si>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</si>
  <si>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</si>
  <si>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</si>
  <si>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</si>
  <si>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</si>
  <si>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</si>
  <si>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</si>
  <si>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</si>
  <si>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</si>
  <si>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</si>
  <si>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</si>
  <si>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</si>
  <si>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</si>
  <si>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</si>
  <si>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</si>
  <si>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</si>
  <si>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</si>
  <si>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</si>
  <si>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</si>
  <si>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</si>
  <si>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</si>
  <si>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</si>
  <si>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</si>
  <si>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</si>
  <si>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</si>
  <si>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</si>
  <si>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</si>
  <si>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</si>
  <si>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</si>
  <si>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</si>
  <si>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</si>
  <si>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</si>
  <si>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</si>
  <si>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</si>
  <si>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</si>
  <si>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</si>
  <si>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</si>
  <si>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</si>
  <si>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</si>
  <si>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</si>
  <si>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</si>
  <si>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</si>
  <si>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</si>
  <si>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</si>
  <si>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</si>
  <si>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</si>
  <si>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</si>
  <si>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</si>
  <si>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</si>
  <si>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</si>
  <si>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</si>
  <si>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</si>
  <si>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</si>
  <si>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</si>
  <si>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</si>
  <si>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</si>
  <si>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</si>
  <si>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</si>
  <si>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</si>
  <si>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</si>
  <si>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</si>
  <si>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</si>
  <si>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</si>
  <si>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</si>
  <si>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</si>
  <si>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</si>
  <si>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</si>
  <si>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</si>
  <si>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</si>
  <si>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</si>
  <si>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</si>
  <si>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</si>
  <si>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</si>
  <si>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</si>
  <si>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</si>
  <si>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</si>
  <si>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</si>
  <si>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</si>
  <si>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</si>
  <si>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</si>
  <si>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</si>
  <si>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</si>
  <si>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</si>
  <si>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</si>
  <si>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</si>
  <si>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</si>
  <si>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</si>
  <si>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</si>
  <si>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</si>
  <si>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</si>
  <si>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</si>
  <si>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</si>
  <si>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</si>
  <si>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</si>
  <si>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</si>
  <si>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</si>
  <si>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</si>
  <si>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</si>
  <si>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</si>
  <si>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</si>
  <si>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</si>
  <si>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</si>
  <si>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</si>
  <si>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</si>
  <si>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</si>
  <si>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</si>
  <si>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</si>
  <si>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</si>
  <si>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</si>
  <si>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</si>
  <si>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</si>
  <si>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</si>
  <si>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</si>
  <si>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</si>
  <si>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</si>
  <si>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</si>
  <si>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</si>
  <si>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</si>
  <si>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</si>
  <si>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</si>
  <si>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</si>
  <si>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</si>
  <si>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</si>
  <si>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</si>
  <si>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</si>
  <si>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</si>
  <si>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</si>
  <si>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</si>
  <si>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</si>
  <si>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</si>
  <si>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</si>
  <si>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</si>
  <si>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</si>
  <si>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</si>
  <si>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</si>
  <si>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</si>
  <si>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</si>
  <si>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</si>
  <si>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</si>
  <si>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</si>
  <si>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</si>
  <si>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</si>
  <si>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</si>
  <si>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</si>
  <si>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</si>
  <si>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</si>
  <si>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</si>
  <si>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</si>
  <si>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</si>
  <si>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</si>
  <si>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</si>
  <si>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</si>
  <si>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</si>
  <si>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</si>
  <si>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</si>
  <si>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</si>
  <si>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</si>
  <si>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</si>
  <si>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</si>
  <si>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</si>
  <si>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</si>
  <si>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</si>
  <si>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</si>
  <si>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</si>
  <si>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</si>
  <si>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</si>
  <si>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</si>
  <si>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</si>
  <si>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</si>
  <si>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</si>
  <si>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</si>
  <si>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</si>
  <si>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</si>
  <si>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</si>
  <si>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</si>
  <si>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</si>
  <si>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</si>
  <si>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</si>
  <si>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</si>
  <si>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</si>
  <si>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</si>
  <si>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</si>
  <si>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</si>
  <si>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</si>
  <si>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</si>
  <si>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</si>
  <si>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</si>
  <si>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</si>
  <si>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</si>
  <si>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</si>
  <si>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</si>
  <si>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</si>
  <si>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</si>
  <si>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</si>
  <si>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</si>
  <si>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</si>
  <si>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</si>
  <si>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</si>
  <si>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</si>
  <si>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</si>
  <si>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</si>
  <si>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</si>
  <si>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</si>
  <si>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</si>
  <si>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</si>
  <si>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</si>
  <si>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</si>
  <si>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</si>
  <si>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</si>
  <si>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</si>
  <si>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</si>
  <si>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</si>
  <si>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</si>
  <si>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</si>
  <si>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</si>
  <si>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</si>
  <si>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</si>
  <si>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</si>
  <si>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</si>
  <si>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</si>
  <si>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</si>
  <si>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</si>
  <si>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</si>
  <si>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</si>
  <si>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</si>
  <si>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</si>
  <si>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</si>
  <si>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</si>
  <si>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</si>
  <si>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</si>
  <si>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</si>
  <si>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</si>
  <si>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</si>
  <si>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</si>
  <si>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</si>
  <si>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</si>
  <si>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</si>
  <si>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</si>
  <si>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</si>
  <si>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</si>
  <si>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</si>
  <si>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</si>
  <si>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</si>
  <si>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</si>
  <si>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</si>
  <si>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</si>
  <si>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</si>
  <si>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</si>
  <si>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</si>
  <si>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</si>
  <si>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</si>
  <si>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</si>
  <si>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</si>
  <si>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</si>
  <si>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</si>
  <si>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</si>
  <si>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</si>
  <si>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</si>
  <si>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</si>
  <si>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</si>
  <si>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</si>
  <si>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</si>
  <si>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</si>
  <si>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</si>
  <si>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</si>
  <si>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</si>
  <si>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</si>
  <si>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</si>
  <si>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</si>
  <si>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</si>
  <si>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</si>
  <si>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</si>
  <si>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</si>
  <si>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</si>
  <si>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</si>
  <si>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</si>
  <si>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</si>
  <si>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</si>
  <si>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</si>
  <si>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</si>
  <si>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</si>
  <si>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</si>
  <si>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</si>
  <si>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</si>
  <si>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</si>
  <si>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</si>
  <si>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</si>
  <si>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</si>
  <si>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</si>
  <si>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</si>
  <si>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</si>
  <si>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</si>
  <si>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</si>
  <si>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</si>
  <si>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</si>
  <si>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</si>
  <si>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</si>
  <si>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</si>
  <si>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</si>
  <si>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</si>
  <si>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</si>
  <si>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</si>
  <si>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</si>
  <si>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</si>
  <si>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</si>
  <si>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</si>
  <si>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</si>
  <si>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</si>
  <si>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</si>
  <si>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</si>
  <si>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</si>
  <si>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</si>
  <si>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</si>
  <si>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</si>
  <si>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</si>
  <si>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</si>
  <si>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</si>
  <si>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</si>
  <si>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</si>
  <si>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</si>
  <si>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</si>
  <si>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</si>
  <si>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</si>
  <si>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</si>
  <si>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</si>
  <si>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</si>
  <si>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</si>
  <si>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</si>
  <si>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</si>
  <si>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</si>
  <si>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</si>
  <si>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</si>
  <si>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</si>
  <si>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</si>
  <si>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</si>
  <si>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</si>
  <si>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</si>
  <si>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</si>
  <si>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</si>
  <si>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</si>
  <si>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</si>
  <si>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</si>
  <si>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</si>
  <si>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</si>
  <si>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</si>
  <si>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</si>
  <si>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</si>
  <si>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</si>
  <si>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</si>
  <si>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</si>
  <si>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</si>
  <si>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</si>
  <si>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</si>
  <si>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</si>
  <si>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</si>
  <si>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</si>
  <si>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</si>
  <si>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</si>
  <si>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</si>
  <si>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</si>
  <si>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</si>
  <si>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</si>
  <si>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</si>
  <si>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</si>
  <si>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</si>
  <si>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</si>
  <si>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</si>
  <si>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</si>
  <si>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</si>
  <si>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</si>
  <si>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</si>
  <si>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</si>
  <si>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</si>
  <si>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</si>
  <si>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</si>
  <si>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</si>
  <si>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</si>
  <si>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</si>
  <si>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</si>
  <si>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</si>
  <si>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</si>
  <si>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</si>
  <si>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</si>
  <si>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</si>
  <si>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</si>
  <si>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</si>
  <si>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</si>
  <si>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</si>
  <si>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</si>
  <si>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</si>
  <si>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</si>
  <si>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</si>
  <si>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</si>
  <si>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</si>
  <si>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</si>
  <si>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</si>
  <si>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</si>
  <si>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</si>
  <si>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</si>
  <si>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</si>
  <si>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</si>
  <si>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</si>
  <si>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</si>
  <si>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</si>
  <si>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</si>
  <si>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</si>
  <si>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</si>
  <si>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</si>
  <si>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</si>
  <si>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</si>
  <si>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</si>
  <si>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</si>
  <si>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</si>
  <si>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</si>
  <si>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</si>
  <si>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</si>
  <si>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</si>
  <si>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</si>
  <si>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</si>
  <si>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</si>
  <si>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</si>
  <si>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</si>
  <si>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</si>
  <si>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</si>
  <si>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</si>
  <si>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</si>
  <si>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</si>
  <si>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</si>
  <si>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</si>
  <si>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</si>
  <si>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</si>
  <si>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</si>
  <si>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</si>
  <si>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</si>
  <si>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</si>
  <si>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</si>
  <si>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</si>
  <si>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</si>
  <si>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</si>
  <si>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</si>
  <si>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</si>
  <si>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</si>
  <si>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</si>
  <si>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</si>
  <si>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</si>
  <si>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</si>
  <si>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</si>
  <si>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</si>
  <si>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</si>
  <si>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</si>
  <si>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</si>
  <si>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</si>
  <si>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</si>
  <si>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</si>
  <si>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</si>
  <si>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</si>
  <si>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</si>
  <si>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</si>
  <si>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</si>
  <si>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</si>
  <si>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</si>
  <si>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</si>
  <si>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</si>
  <si>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</si>
  <si>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</si>
  <si>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</si>
  <si>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</si>
  <si>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</si>
  <si>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</si>
  <si>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</si>
  <si>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</si>
  <si>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</si>
  <si>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</si>
  <si>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</si>
  <si>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</si>
  <si>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</si>
  <si>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</si>
  <si>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</si>
  <si>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</si>
  <si>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</si>
  <si>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</si>
  <si>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</si>
  <si>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</si>
  <si>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</si>
  <si>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</si>
  <si>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</si>
  <si>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</si>
  <si>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</si>
  <si>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</si>
  <si>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</si>
  <si>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</si>
  <si>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</si>
  <si>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</si>
  <si>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</si>
  <si>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</si>
  <si>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</si>
  <si>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</si>
  <si>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</si>
  <si>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</si>
  <si>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</si>
  <si>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</si>
  <si>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</si>
  <si>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</si>
  <si>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</si>
  <si>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</si>
  <si>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</si>
  <si>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</si>
  <si>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</si>
  <si>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</si>
  <si>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</si>
  <si>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</si>
  <si>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</si>
  <si>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</si>
  <si>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</si>
  <si>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</si>
  <si>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</si>
  <si>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</si>
  <si>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</si>
  <si>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</si>
  <si>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</si>
  <si>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</si>
  <si>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</si>
  <si>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</si>
  <si>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</si>
  <si>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</si>
  <si>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</si>
  <si>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</si>
  <si>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</si>
  <si>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</si>
  <si>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</si>
  <si>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</si>
  <si>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</si>
  <si>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</si>
  <si>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</si>
  <si>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</si>
  <si>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</si>
  <si>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</si>
  <si>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</si>
  <si>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</si>
  <si>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</si>
  <si>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</si>
  <si>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</si>
  <si>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</si>
  <si>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</si>
  <si>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</si>
  <si>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</si>
  <si>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</si>
  <si>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</si>
  <si>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</si>
  <si>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</si>
  <si>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</si>
  <si>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</si>
  <si>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</si>
  <si>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</si>
  <si>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</si>
  <si>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</si>
  <si>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</si>
  <si>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</si>
  <si>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</si>
  <si>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</si>
  <si>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</si>
  <si>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</si>
  <si>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</si>
  <si>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</si>
  <si>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</si>
  <si>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</si>
  <si>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</si>
  <si>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</si>
  <si>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</si>
  <si>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</si>
  <si>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</si>
  <si>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</si>
  <si>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</si>
  <si>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</si>
  <si>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</si>
  <si>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</si>
  <si>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</si>
  <si>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</si>
  <si>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</si>
  <si>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</si>
  <si>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</si>
  <si>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</si>
  <si>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</si>
  <si>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</si>
  <si>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</si>
  <si>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</si>
  <si>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</si>
  <si>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</si>
  <si>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</si>
  <si>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</si>
  <si>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</si>
  <si>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</si>
  <si>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</si>
  <si>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</si>
  <si>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</si>
  <si>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</si>
  <si>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</si>
  <si>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</si>
  <si>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</si>
  <si>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</si>
  <si>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</si>
  <si>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</si>
  <si>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</si>
  <si>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</si>
  <si>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</si>
  <si>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</si>
  <si>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</si>
  <si>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</si>
  <si>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</si>
  <si>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</si>
  <si>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</si>
  <si>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</si>
  <si>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</si>
  <si>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</si>
  <si>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</si>
  <si>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</si>
  <si>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</si>
  <si>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</si>
  <si>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</si>
  <si>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</si>
  <si>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</si>
  <si>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</si>
  <si>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</si>
  <si>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</si>
  <si>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</si>
  <si>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</si>
  <si>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</si>
  <si>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</si>
  <si>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</si>
  <si>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</si>
  <si>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</si>
  <si>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</si>
  <si>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</si>
  <si>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</si>
  <si>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</si>
  <si>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</si>
  <si>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</si>
  <si>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</si>
  <si>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</si>
  <si>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</si>
  <si>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</si>
  <si>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</si>
  <si>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</si>
  <si>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</si>
  <si>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</si>
  <si>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</si>
  <si>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</si>
  <si>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</si>
  <si>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</si>
  <si>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</si>
  <si>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</si>
  <si>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</si>
  <si>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</si>
  <si>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</si>
  <si>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</si>
  <si>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</si>
  <si>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</si>
  <si>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</si>
  <si>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</si>
  <si>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</si>
  <si>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</si>
  <si>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</si>
  <si>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</si>
  <si>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</si>
  <si>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</si>
  <si>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</si>
  <si>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</si>
  <si>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</si>
  <si>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</si>
  <si>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</si>
  <si>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</si>
  <si>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</si>
  <si>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</si>
  <si>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</si>
  <si>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</si>
  <si>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</si>
  <si>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</si>
  <si>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</si>
  <si>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</si>
  <si>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</si>
  <si>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</si>
  <si>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</si>
  <si>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</si>
  <si>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</si>
  <si>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</si>
  <si>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</si>
  <si>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</si>
  <si>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</si>
  <si>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</si>
  <si>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</si>
  <si>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</si>
  <si>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</si>
  <si>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</si>
  <si>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</si>
  <si>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</si>
  <si>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</si>
  <si>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</si>
  <si>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</si>
  <si>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</si>
  <si>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</si>
  <si>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</si>
  <si>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</si>
  <si>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</si>
  <si>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</si>
  <si>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</si>
  <si>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</si>
  <si>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</si>
  <si>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</si>
  <si>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</si>
  <si>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</si>
  <si>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</si>
  <si>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</si>
  <si>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</si>
  <si>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</si>
  <si>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</si>
  <si>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</si>
  <si>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</si>
  <si>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</si>
  <si>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</si>
  <si>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</si>
  <si>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</si>
  <si>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</si>
  <si>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</si>
  <si>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</si>
  <si>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</si>
  <si>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</si>
  <si>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</si>
  <si>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</si>
  <si>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</si>
  <si>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</si>
  <si>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</si>
  <si>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</si>
  <si>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</si>
  <si>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</si>
  <si>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</si>
  <si>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</si>
  <si>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</si>
  <si>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</si>
  <si>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</si>
  <si>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</si>
  <si>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</si>
  <si>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</si>
  <si>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</si>
  <si>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</si>
  <si>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</si>
  <si>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</si>
  <si>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</si>
  <si>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</si>
  <si>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</si>
  <si>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</si>
  <si>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</si>
  <si>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</si>
  <si>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</si>
  <si>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</si>
  <si>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</si>
  <si>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</si>
  <si>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</si>
  <si>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</si>
  <si>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</si>
  <si>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</si>
  <si>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</si>
  <si>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</si>
  <si>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</si>
  <si>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</si>
  <si>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</si>
  <si>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</si>
  <si>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</si>
  <si>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</si>
  <si>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</si>
  <si>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</si>
  <si>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</si>
  <si>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</si>
  <si>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</si>
  <si>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</si>
  <si>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</si>
  <si>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</si>
  <si>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</si>
  <si>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</si>
  <si>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</si>
  <si>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</si>
  <si>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</si>
  <si>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</si>
  <si>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</si>
  <si>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</si>
  <si>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</si>
  <si>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</si>
  <si>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</si>
  <si>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</si>
  <si>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</si>
  <si>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</si>
  <si>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</si>
  <si>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</si>
  <si>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</si>
  <si>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</si>
  <si>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</si>
  <si>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</si>
  <si>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</si>
  <si>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</si>
  <si>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</si>
  <si>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</si>
  <si>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</si>
  <si>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</si>
  <si>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</si>
  <si>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</si>
  <si>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</si>
  <si>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</si>
  <si>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</si>
  <si>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</si>
  <si>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</si>
  <si>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</si>
  <si>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</si>
  <si>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</si>
  <si>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</si>
  <si>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</si>
  <si>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</si>
  <si>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</si>
  <si>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</si>
  <si>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</si>
  <si>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</si>
  <si>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</si>
  <si>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</si>
  <si>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</si>
  <si>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</si>
  <si>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</si>
  <si>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</si>
  <si>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</si>
  <si>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</si>
  <si>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</si>
  <si>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</si>
  <si>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</si>
  <si>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</si>
  <si>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</si>
  <si>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</si>
  <si>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</si>
  <si>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</si>
  <si>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</si>
  <si>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</si>
  <si>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</si>
  <si>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</si>
  <si>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</si>
  <si>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</si>
  <si>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</si>
  <si>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</si>
  <si>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</si>
  <si>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</si>
  <si>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</si>
  <si>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</si>
  <si>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</si>
  <si>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</si>
  <si>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</si>
  <si>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</si>
  <si>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</si>
  <si>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</si>
  <si>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</si>
  <si>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</si>
  <si>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</si>
  <si>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</si>
  <si>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</si>
  <si>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</si>
  <si>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</si>
  <si>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</si>
  <si>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</si>
  <si>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</si>
  <si>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</si>
  <si>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</si>
  <si>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</si>
  <si>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</si>
  <si>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</si>
  <si>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</si>
  <si>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</si>
  <si>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</si>
  <si>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</si>
  <si>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</si>
  <si>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</si>
  <si>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</si>
  <si>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</si>
  <si>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</si>
  <si>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</si>
  <si>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</si>
  <si>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</si>
  <si>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</si>
  <si>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</si>
  <si>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</si>
  <si>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</si>
  <si>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</si>
  <si>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</si>
  <si>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</si>
  <si>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</si>
  <si>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</si>
  <si>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</si>
  <si>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</si>
  <si>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</si>
  <si>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</si>
  <si>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</si>
  <si>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</si>
  <si>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</si>
  <si>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</si>
  <si>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</si>
  <si>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</si>
  <si>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</si>
  <si>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</si>
  <si>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</si>
  <si>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</si>
  <si>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</si>
  <si>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</si>
  <si>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</si>
  <si>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</si>
  <si>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</si>
  <si>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</si>
  <si>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</si>
  <si>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</si>
  <si>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</si>
  <si>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</si>
  <si>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</si>
  <si>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</si>
  <si>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</si>
  <si>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</si>
  <si>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</si>
  <si>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</si>
  <si>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</si>
  <si>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</si>
  <si>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</si>
  <si>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</si>
  <si>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</si>
  <si>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</si>
  <si>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</si>
  <si>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</si>
  <si>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</si>
  <si>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</si>
  <si>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</si>
  <si>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</si>
  <si>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</si>
  <si>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</si>
  <si>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</si>
  <si>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</si>
  <si>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</si>
  <si>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</si>
  <si>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</si>
  <si>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</si>
  <si>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</si>
  <si>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</si>
  <si>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</si>
  <si>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</si>
  <si>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</si>
  <si>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</si>
  <si>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</si>
  <si>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</si>
  <si>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</si>
  <si>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</si>
  <si>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</si>
  <si>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</si>
  <si>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</si>
  <si>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</si>
  <si>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</si>
  <si>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</si>
  <si>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</si>
  <si>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</si>
  <si>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</si>
  <si>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</si>
  <si>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</si>
  <si>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</si>
  <si>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</si>
  <si>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</si>
  <si>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</si>
  <si>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</si>
  <si>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</si>
  <si>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</si>
  <si>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</si>
  <si>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</si>
  <si>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</si>
  <si>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</si>
  <si>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</si>
  <si>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</si>
  <si>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</si>
  <si>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</si>
  <si>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</si>
  <si>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</si>
  <si>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</si>
  <si>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</si>
  <si>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</si>
  <si>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</si>
  <si>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</si>
  <si>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</si>
  <si>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</si>
  <si>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</si>
  <si>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</si>
  <si>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</si>
  <si>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</si>
  <si>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</si>
  <si>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</si>
  <si>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</si>
  <si>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</si>
  <si>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</si>
  <si>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</si>
  <si>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</si>
  <si>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</si>
  <si>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</si>
  <si>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</si>
  <si>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</si>
  <si>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</si>
  <si>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</si>
  <si>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</si>
  <si>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</si>
  <si>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</si>
  <si>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</si>
  <si>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</si>
  <si>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</si>
  <si>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</si>
  <si>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</si>
  <si>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</si>
  <si>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</si>
  <si>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</si>
  <si>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</si>
  <si>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</si>
  <si>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</si>
  <si>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</si>
  <si>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</si>
  <si>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</si>
  <si>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</si>
  <si>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</si>
  <si>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</si>
  <si>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</si>
  <si>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</si>
  <si>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</si>
  <si>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</si>
  <si>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</si>
  <si>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</si>
  <si>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</si>
  <si>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</si>
  <si>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</si>
  <si>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</si>
  <si>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</si>
  <si>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</si>
  <si>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</si>
  <si>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</si>
  <si>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</si>
  <si>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</si>
  <si>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</si>
  <si>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</si>
  <si>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</si>
  <si>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</si>
  <si>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</si>
  <si>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</si>
  <si>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</si>
  <si>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</si>
  <si>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</si>
  <si>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</si>
  <si>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</si>
  <si>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</si>
  <si>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</si>
  <si>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</si>
  <si>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</si>
  <si>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</si>
  <si>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</si>
  <si>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</si>
  <si>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</si>
  <si>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</si>
  <si>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</si>
  <si>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</si>
  <si>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</si>
  <si>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</si>
  <si>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</si>
  <si>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</si>
  <si>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</si>
  <si>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</si>
  <si>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</si>
  <si>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</si>
  <si>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</si>
  <si>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</si>
  <si>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</si>
  <si>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</si>
  <si>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</si>
  <si>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</si>
  <si>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</si>
  <si>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</si>
  <si>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</si>
  <si>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</si>
  <si>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</si>
  <si>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</si>
  <si>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</si>
  <si>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</si>
  <si>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</si>
  <si>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</si>
  <si>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</si>
  <si>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</si>
  <si>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</si>
  <si>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</si>
  <si>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</si>
  <si>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</si>
  <si>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</si>
  <si>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</si>
  <si>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</si>
  <si>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</si>
  <si>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</si>
  <si>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</si>
  <si>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</si>
  <si>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</si>
  <si>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</si>
  <si>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</si>
  <si>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</si>
  <si>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</si>
  <si>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</si>
  <si>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</si>
  <si>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</si>
  <si>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</si>
  <si>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</si>
  <si>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</si>
  <si>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</si>
  <si>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</si>
  <si>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</si>
  <si>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</si>
  <si>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</si>
  <si>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</si>
  <si>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</si>
  <si>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</si>
  <si>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</si>
  <si>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</si>
  <si>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</si>
  <si>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</si>
  <si>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</si>
  <si>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</si>
  <si>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</si>
  <si>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</si>
  <si>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</si>
  <si>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</si>
  <si>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</si>
  <si>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</si>
  <si>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</si>
  <si>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</si>
  <si>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</si>
  <si>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</si>
  <si>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</si>
  <si>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</si>
  <si>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</si>
  <si>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</si>
  <si>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</si>
  <si>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</si>
  <si>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</si>
  <si>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</si>
  <si>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</si>
  <si>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</si>
  <si>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</si>
  <si>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</si>
  <si>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</si>
  <si>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</si>
  <si>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</si>
  <si>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</si>
  <si>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</si>
  <si>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</si>
  <si>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</si>
  <si>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</si>
  <si>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</si>
  <si>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</si>
  <si>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</si>
  <si>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</si>
  <si>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</si>
  <si>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</si>
  <si>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</si>
  <si>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</si>
  <si>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</si>
  <si>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</si>
  <si>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</si>
  <si>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</si>
  <si>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</si>
  <si>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</si>
  <si>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</si>
  <si>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</si>
  <si>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</si>
  <si>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</si>
  <si>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</si>
  <si>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</si>
  <si>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</si>
  <si>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</si>
  <si>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</si>
  <si>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</si>
  <si>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</si>
  <si>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</si>
  <si>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</si>
  <si>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</si>
  <si>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</si>
  <si>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</si>
  <si>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</si>
  <si>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</si>
  <si>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</si>
  <si>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</si>
  <si>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</si>
  <si>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</si>
  <si>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</si>
  <si>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</si>
  <si>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</si>
  <si>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</si>
  <si>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</si>
  <si>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</si>
  <si>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</si>
  <si>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</si>
  <si>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</si>
  <si>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</si>
  <si>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</si>
  <si>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</si>
  <si>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</si>
  <si>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</si>
  <si>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</si>
  <si>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</si>
  <si>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</si>
  <si>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</si>
  <si>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</si>
  <si>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</si>
  <si>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</si>
  <si>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</si>
  <si>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</si>
  <si>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</si>
  <si>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</si>
  <si>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</si>
  <si>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</si>
  <si>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</si>
  <si>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</si>
  <si>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</si>
  <si>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</si>
  <si>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</si>
  <si>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</si>
  <si>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</si>
  <si>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</si>
  <si>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</si>
  <si>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</si>
  <si>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</si>
  <si>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</si>
  <si>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</si>
  <si>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</si>
  <si>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</si>
  <si>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</si>
  <si>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</si>
  <si>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</si>
  <si>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</si>
  <si>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</si>
  <si>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</si>
  <si>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</si>
  <si>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</si>
  <si>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</si>
  <si>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</si>
  <si>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</si>
  <si>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</si>
  <si>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</si>
  <si>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</si>
  <si>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</si>
  <si>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</si>
  <si>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</si>
  <si>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</si>
  <si>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</si>
  <si>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</si>
  <si>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</si>
  <si>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</si>
  <si>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</si>
  <si>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</si>
  <si>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</si>
  <si>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</si>
  <si>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</si>
  <si>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</si>
  <si>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</si>
  <si>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</si>
  <si>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</si>
  <si>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</si>
  <si>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</si>
  <si>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</si>
  <si>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</si>
  <si>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</si>
  <si>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</si>
  <si>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</si>
  <si>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</si>
  <si>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</si>
  <si>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</si>
  <si>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</si>
  <si>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</si>
  <si>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</si>
  <si>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</si>
  <si>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</si>
  <si>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</si>
  <si>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</si>
  <si>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</si>
  <si>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</si>
  <si>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</si>
  <si>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</si>
  <si>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</si>
  <si>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</si>
  <si>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</si>
  <si>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</si>
  <si>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</si>
  <si>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</si>
  <si>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</si>
  <si>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</si>
  <si>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</si>
  <si>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</si>
  <si>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</si>
  <si>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</si>
  <si>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</si>
  <si>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</si>
  <si>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</si>
  <si>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</si>
  <si>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</si>
  <si>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</si>
  <si>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</si>
  <si>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</si>
  <si>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</si>
  <si>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</si>
  <si>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</si>
  <si>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</si>
  <si>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</si>
  <si>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</si>
  <si>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</si>
  <si>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</si>
  <si>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</si>
  <si>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</si>
  <si>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</si>
  <si>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</si>
  <si>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</si>
  <si>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</si>
  <si>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</si>
  <si>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</si>
  <si>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</si>
  <si>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</si>
  <si>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</si>
  <si>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</si>
  <si>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</si>
  <si>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</si>
  <si>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</si>
  <si>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</si>
  <si>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</si>
  <si>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</si>
  <si>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</si>
  <si>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</si>
  <si>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</si>
  <si>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</si>
  <si>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</si>
  <si>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</si>
  <si>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</si>
  <si>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</si>
  <si>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</si>
  <si>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</si>
  <si>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</si>
  <si>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</si>
  <si>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</si>
  <si>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</si>
  <si>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</si>
  <si>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</si>
  <si>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</si>
  <si>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</si>
  <si>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</si>
  <si>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</si>
  <si>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</si>
  <si>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</si>
  <si>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</si>
  <si>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</si>
  <si>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</si>
  <si>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</si>
  <si>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</si>
  <si>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</si>
  <si>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</si>
  <si>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</si>
  <si>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</si>
  <si>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</si>
  <si>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</si>
  <si>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</si>
  <si>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</si>
  <si>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</si>
  <si>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</si>
  <si>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</si>
  <si>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</si>
  <si>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</si>
  <si>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</si>
  <si>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</si>
  <si>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</si>
  <si>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</si>
  <si>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</si>
  <si>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</si>
  <si>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</si>
  <si>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</si>
  <si>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</si>
  <si>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</si>
  <si>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</si>
  <si>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</si>
  <si>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</si>
  <si>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</si>
  <si>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</si>
  <si>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</si>
  <si>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</si>
  <si>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</si>
  <si>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</si>
  <si>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</si>
  <si>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</si>
  <si>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</si>
  <si>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</si>
  <si>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</si>
  <si>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</si>
  <si>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</si>
  <si>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</si>
  <si>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</si>
  <si>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</si>
  <si>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</si>
  <si>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</si>
  <si>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</si>
  <si>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</si>
  <si>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</si>
  <si>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</si>
  <si>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</si>
  <si>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</si>
  <si>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</si>
  <si>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</si>
  <si>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</si>
  <si>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</si>
  <si>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</si>
  <si>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</si>
  <si>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</si>
  <si>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</si>
  <si>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</si>
  <si>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</si>
  <si>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</si>
  <si>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</si>
  <si>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</si>
  <si>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</si>
  <si>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</si>
  <si>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</si>
  <si>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</si>
  <si>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</si>
  <si>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</si>
  <si>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</si>
  <si>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</si>
  <si>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</si>
  <si>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</si>
  <si>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</si>
  <si>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</si>
  <si>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</si>
  <si>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</si>
  <si>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</si>
  <si>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</si>
  <si>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</si>
  <si>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</si>
  <si>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</si>
  <si>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</si>
  <si>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</si>
  <si>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</si>
  <si>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</si>
  <si>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</si>
  <si>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</si>
  <si>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</si>
  <si>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</si>
  <si>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</si>
  <si>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</si>
  <si>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</si>
  <si>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</si>
  <si>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</si>
  <si>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</si>
  <si>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</si>
  <si>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</si>
  <si>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</si>
  <si>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</si>
  <si>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</si>
  <si>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</si>
  <si>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</si>
  <si>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</si>
  <si>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</si>
  <si>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</si>
  <si>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</si>
  <si>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</si>
  <si>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</si>
  <si>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</si>
  <si>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</si>
  <si>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</si>
  <si>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</si>
  <si>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</si>
  <si>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</si>
  <si>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</si>
  <si>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</si>
  <si>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</si>
  <si>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</si>
  <si>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</si>
  <si>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</si>
  <si>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</si>
  <si>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</si>
  <si>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</si>
  <si>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</si>
  <si>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</si>
  <si>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</si>
  <si>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</si>
  <si>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</si>
  <si>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</si>
  <si>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</si>
  <si>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</si>
  <si>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</si>
  <si>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</si>
  <si>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</si>
  <si>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</si>
  <si>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</si>
  <si>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</si>
  <si>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</si>
  <si>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</si>
  <si>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</si>
  <si>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</si>
  <si>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</si>
  <si>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</si>
  <si>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</si>
  <si>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</si>
  <si>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</si>
  <si>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</si>
  <si>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</si>
  <si>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</si>
  <si>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</si>
  <si>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</si>
  <si>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</si>
  <si>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</si>
  <si>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</si>
  <si>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</si>
  <si>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</si>
  <si>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</si>
  <si>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</si>
  <si>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</si>
  <si>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</si>
  <si>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</si>
  <si>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</si>
  <si>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</si>
  <si>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</si>
  <si>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</si>
  <si>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</si>
  <si>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</si>
  <si>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</si>
  <si>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</si>
  <si>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</si>
  <si>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</si>
  <si>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</si>
  <si>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</si>
  <si>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</si>
  <si>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</si>
  <si>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</si>
  <si>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</si>
  <si>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</si>
  <si>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</si>
  <si>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</si>
  <si>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</si>
  <si>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</si>
  <si>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</si>
  <si>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</si>
  <si>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</si>
  <si>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</si>
  <si>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</si>
  <si>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</si>
  <si>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</si>
  <si>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</si>
  <si>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</si>
  <si>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</si>
  <si>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</si>
  <si>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</si>
  <si>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</si>
  <si>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</si>
  <si>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</si>
  <si>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</si>
  <si>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</si>
  <si>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</si>
  <si>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</si>
  <si>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</si>
  <si>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</si>
  <si>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</si>
  <si>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</si>
  <si>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</si>
  <si>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</si>
  <si>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</si>
  <si>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</si>
  <si>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</si>
  <si>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</si>
  <si>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</si>
  <si>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</si>
  <si>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</si>
  <si>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</si>
  <si>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</si>
  <si>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</si>
  <si>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</si>
  <si>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</si>
  <si>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</si>
  <si>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</si>
  <si>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</si>
  <si>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</si>
  <si>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</si>
  <si>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</si>
  <si>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</si>
  <si>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</si>
  <si>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</si>
  <si>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</si>
  <si>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</si>
  <si>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</si>
  <si>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</si>
  <si>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</si>
  <si>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</si>
  <si>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</si>
  <si>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</si>
  <si>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</si>
  <si>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</si>
  <si>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</si>
  <si>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</si>
  <si>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</si>
  <si>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</si>
  <si>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</si>
  <si>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</si>
  <si>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</si>
  <si>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</si>
  <si>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</si>
  <si>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</si>
  <si>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</si>
  <si>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</si>
  <si>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</si>
  <si>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</si>
  <si>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</si>
  <si>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</si>
  <si>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</si>
  <si>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</si>
  <si>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</si>
  <si>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</si>
  <si>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</si>
  <si>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</si>
  <si>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</si>
  <si>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</si>
  <si>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</si>
  <si>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</si>
  <si>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</si>
  <si>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</si>
  <si>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</si>
  <si>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</si>
  <si>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</si>
  <si>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</si>
  <si>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</si>
  <si>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</si>
  <si>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</si>
  <si>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</si>
  <si>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</si>
  <si>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</si>
  <si>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</si>
  <si>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</si>
  <si>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</si>
  <si>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</si>
  <si>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</si>
  <si>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</si>
  <si>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</si>
  <si>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</si>
  <si>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</si>
  <si>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</si>
  <si>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</si>
  <si>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</si>
  <si>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</si>
  <si>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</si>
  <si>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</si>
  <si>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</si>
  <si>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</si>
  <si>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</si>
  <si>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</si>
  <si>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</si>
  <si>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</si>
  <si>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</si>
  <si>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</si>
  <si>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</si>
  <si>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</si>
  <si>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</si>
  <si>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</si>
  <si>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</si>
  <si>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</si>
  <si>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</si>
  <si>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</si>
  <si>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</si>
  <si>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</si>
  <si>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</si>
  <si>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</si>
  <si>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</si>
  <si>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</si>
  <si>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</si>
  <si>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</si>
  <si>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</si>
  <si>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</si>
  <si>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</si>
  <si>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</si>
  <si>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</si>
  <si>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</si>
  <si>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</si>
  <si>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</si>
  <si>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</si>
  <si>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</si>
  <si>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</si>
  <si>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</si>
  <si>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</si>
  <si>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</si>
  <si>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</si>
  <si>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</si>
  <si>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</si>
  <si>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</si>
  <si>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</si>
  <si>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</si>
  <si>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</si>
  <si>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</si>
  <si>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</si>
  <si>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</si>
  <si>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</si>
  <si>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</si>
  <si>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</si>
  <si>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</si>
  <si>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</si>
  <si>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</si>
  <si>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</si>
  <si>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</si>
  <si>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</si>
  <si>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</si>
  <si>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</si>
  <si>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</si>
  <si>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</si>
  <si>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</si>
  <si>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</si>
  <si>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</si>
  <si>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</si>
  <si>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</si>
  <si>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</si>
  <si>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</si>
  <si>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</si>
  <si>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</si>
  <si>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</si>
  <si>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</si>
  <si>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</si>
  <si>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</si>
  <si>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</si>
  <si>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</si>
  <si>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</si>
  <si>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</si>
  <si>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</si>
  <si>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</si>
  <si>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</si>
  <si>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</si>
  <si>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</si>
  <si>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</si>
  <si>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</si>
  <si>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</si>
  <si>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</si>
  <si>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</si>
  <si>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</si>
  <si>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</si>
  <si>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</si>
  <si>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</si>
  <si>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</si>
  <si>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</si>
  <si>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</si>
  <si>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</si>
  <si>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</si>
  <si>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</si>
  <si>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</si>
  <si>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</si>
  <si>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</si>
  <si>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</si>
  <si>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</si>
  <si>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</si>
  <si>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</si>
  <si>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</si>
  <si>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</si>
  <si>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</si>
  <si>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</si>
  <si>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</si>
  <si>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</si>
  <si>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</si>
  <si>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</si>
  <si>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</si>
  <si>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</si>
  <si>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</si>
  <si>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</si>
  <si>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</si>
  <si>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</si>
  <si>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</si>
  <si>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</si>
  <si>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</si>
  <si>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</si>
  <si>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</si>
  <si>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</si>
  <si>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</si>
  <si>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</si>
  <si>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</si>
  <si>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</si>
  <si>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</si>
  <si>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</si>
  <si>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</si>
  <si>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</si>
  <si>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</si>
  <si>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</si>
  <si>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</si>
  <si>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</si>
  <si>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</si>
  <si>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</si>
  <si>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</si>
  <si>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</si>
  <si>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</si>
  <si>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</si>
  <si>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</si>
  <si>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</si>
  <si>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</si>
  <si>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</si>
  <si>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</si>
  <si>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</si>
  <si>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</si>
  <si>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</si>
  <si>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</si>
  <si>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</si>
  <si>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</si>
  <si>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</si>
  <si>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</si>
  <si>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</si>
  <si>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</si>
  <si>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</si>
  <si>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</si>
  <si>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</si>
  <si>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</si>
  <si>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</si>
  <si>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</si>
  <si>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</si>
  <si>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</si>
  <si>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</si>
  <si>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</si>
  <si>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</si>
  <si>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</si>
  <si>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</si>
  <si>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</si>
  <si>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</si>
  <si>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</si>
  <si>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</si>
  <si>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</si>
  <si>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</si>
  <si>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</si>
  <si>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</si>
  <si>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</si>
  <si>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</si>
  <si>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</si>
  <si>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</si>
  <si>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</si>
  <si>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</si>
  <si>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</si>
  <si>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</si>
  <si>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</si>
  <si>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</si>
  <si>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</si>
  <si>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</si>
  <si>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</si>
  <si>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</si>
  <si>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</si>
  <si>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</si>
  <si>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</si>
  <si>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</si>
  <si>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</si>
  <si>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</si>
  <si>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</si>
  <si>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</si>
  <si>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</si>
  <si>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</si>
  <si>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</si>
  <si>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</si>
  <si>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</si>
  <si>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</si>
  <si>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</si>
  <si>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</si>
  <si>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</si>
  <si>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</si>
  <si>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</si>
  <si>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</si>
  <si>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</si>
  <si>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</si>
  <si>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</si>
  <si>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</si>
  <si>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</si>
  <si>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</si>
  <si>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</si>
  <si>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</si>
  <si>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</si>
  <si>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</si>
  <si>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</si>
  <si>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</si>
  <si>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</si>
  <si>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</si>
  <si>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</si>
  <si>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</si>
  <si>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</si>
  <si>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</si>
  <si>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</si>
  <si>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</si>
  <si>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</si>
  <si>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</si>
  <si>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</si>
  <si>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</si>
  <si>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</si>
  <si>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</si>
  <si>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</si>
  <si>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</si>
  <si>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</si>
  <si>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</si>
  <si>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</si>
  <si>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</si>
  <si>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</si>
  <si>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</si>
  <si>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</si>
  <si>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</si>
  <si>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</si>
  <si>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</si>
  <si>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</si>
  <si>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</si>
  <si>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</si>
  <si>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</si>
  <si>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</si>
  <si>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</si>
  <si>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</si>
  <si>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</si>
  <si>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</si>
  <si>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</si>
  <si>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</si>
  <si>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</si>
  <si>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</si>
  <si>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</si>
  <si>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</si>
  <si>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</si>
  <si>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</si>
  <si>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</si>
  <si>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</si>
  <si>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</si>
  <si>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</si>
  <si>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</si>
  <si>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</si>
  <si>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</si>
  <si>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</si>
  <si>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</si>
  <si>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</si>
  <si>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</si>
  <si>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</si>
  <si>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</si>
  <si>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</si>
  <si>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</si>
  <si>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</si>
  <si>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</si>
  <si>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</si>
  <si>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</si>
  <si>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</si>
  <si>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</si>
  <si>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</si>
  <si>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</si>
  <si>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</si>
  <si>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</si>
  <si>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</si>
  <si>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</si>
  <si>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</si>
  <si>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</si>
  <si>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</si>
  <si>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</si>
  <si>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</si>
  <si>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</si>
  <si>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</si>
  <si>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</si>
  <si>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</si>
  <si>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</si>
  <si>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</si>
  <si>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</si>
  <si>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</si>
  <si>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</si>
  <si>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</si>
  <si>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</si>
  <si>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</si>
  <si>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</si>
  <si>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</si>
  <si>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</si>
  <si>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</si>
  <si>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</si>
  <si>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</si>
  <si>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</si>
  <si>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</si>
  <si>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</si>
  <si>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</si>
  <si>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</si>
  <si>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</si>
  <si>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</si>
  <si>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</si>
  <si>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</si>
  <si>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</si>
  <si>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</si>
  <si>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</si>
  <si>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</si>
  <si>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</si>
  <si>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</si>
  <si>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</si>
  <si>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</si>
  <si>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</si>
  <si>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</si>
  <si>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</si>
  <si>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</si>
  <si>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</si>
  <si>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</si>
  <si>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</si>
  <si>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</si>
  <si>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</si>
  <si>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</si>
  <si>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</si>
  <si>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</si>
  <si>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</si>
  <si>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</si>
  <si>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</si>
  <si>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</si>
  <si>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</si>
  <si>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</si>
  <si>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</si>
  <si>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</si>
  <si>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</si>
  <si>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</si>
  <si>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</si>
  <si>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</si>
  <si>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</si>
  <si>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</si>
  <si>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</si>
  <si>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</si>
  <si>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</si>
  <si>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</si>
  <si>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</si>
  <si>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</si>
  <si>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</si>
  <si>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</si>
  <si>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</si>
  <si>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</si>
  <si>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</si>
  <si>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</si>
  <si>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</si>
  <si>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</si>
  <si>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</si>
  <si>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</si>
  <si>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</si>
  <si>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</si>
  <si>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</si>
  <si>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</si>
  <si>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</si>
  <si>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</si>
  <si>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</si>
  <si>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</si>
  <si>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</si>
  <si>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</si>
  <si>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</si>
  <si>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</si>
  <si>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</si>
  <si>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</si>
  <si>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</si>
  <si>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</si>
  <si>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</si>
  <si>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</si>
  <si>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</si>
  <si>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</si>
  <si>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</si>
  <si>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</si>
  <si>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</si>
  <si>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</si>
  <si>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</si>
  <si>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</si>
  <si>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</si>
  <si>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</si>
  <si>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</si>
  <si>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</si>
  <si>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</si>
  <si>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</si>
  <si>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</si>
  <si>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</si>
  <si>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</si>
  <si>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</si>
  <si>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</si>
  <si>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</si>
  <si>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</si>
  <si>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</si>
  <si>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</si>
  <si>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</si>
  <si>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</si>
  <si>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</si>
  <si>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</si>
  <si>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</si>
  <si>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</si>
  <si>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</si>
  <si>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</si>
  <si>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</si>
  <si>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</si>
  <si>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</si>
  <si>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</si>
  <si>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</si>
  <si>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</si>
  <si>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</si>
  <si>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</si>
  <si>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</si>
  <si>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</si>
  <si>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</si>
  <si>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</si>
  <si>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</si>
  <si>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</si>
  <si>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</si>
  <si>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</si>
  <si>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</si>
  <si>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</si>
  <si>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</si>
  <si>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</si>
  <si>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</si>
  <si>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</si>
  <si>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</si>
  <si>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</si>
  <si>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</si>
  <si>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</si>
  <si>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</si>
  <si>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</si>
  <si>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</si>
  <si>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</si>
  <si>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</si>
  <si>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</si>
  <si>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</si>
  <si>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</si>
  <si>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</si>
  <si>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</si>
  <si>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</si>
  <si>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</si>
  <si>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</si>
  <si>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</si>
  <si>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</si>
  <si>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</si>
  <si>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</si>
  <si>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</si>
  <si>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</si>
  <si>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</si>
  <si>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</si>
  <si>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</si>
  <si>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</si>
  <si>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</si>
  <si>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</si>
  <si>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</si>
  <si>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</si>
  <si>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</si>
  <si>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</si>
  <si>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</si>
  <si>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</si>
  <si>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</si>
  <si>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</si>
  <si>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</si>
  <si>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</si>
  <si>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</si>
  <si>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</si>
  <si>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</si>
  <si>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</si>
  <si>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</si>
  <si>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</si>
  <si>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</si>
  <si>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</si>
  <si>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</si>
  <si>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</si>
  <si>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</si>
  <si>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</si>
  <si>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</si>
  <si>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</si>
  <si>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</si>
  <si>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</si>
  <si>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</si>
  <si>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</si>
  <si>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</si>
  <si>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</si>
  <si>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</si>
  <si>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</si>
  <si>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</si>
  <si>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</si>
  <si>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</si>
  <si>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</si>
  <si>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</si>
  <si>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</si>
  <si>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</si>
  <si>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</si>
  <si>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</si>
  <si>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</si>
  <si>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</si>
  <si>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</si>
  <si>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</si>
  <si>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</si>
  <si>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</si>
  <si>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</si>
  <si>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</si>
  <si>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</si>
  <si>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</si>
  <si>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</si>
  <si>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</si>
  <si>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</si>
  <si>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</si>
  <si>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</si>
  <si>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</si>
  <si>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</si>
  <si>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</si>
  <si>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</si>
  <si>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</si>
  <si>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</si>
  <si>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</si>
  <si>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</si>
  <si>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</si>
  <si>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</si>
  <si>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</si>
  <si>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</si>
  <si>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</si>
  <si>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</si>
  <si>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</si>
  <si>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</si>
  <si>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</si>
  <si>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</si>
  <si>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</si>
  <si>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</si>
  <si>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</si>
  <si>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</si>
  <si>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</si>
  <si>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</si>
  <si>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</si>
  <si>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</si>
  <si>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</si>
  <si>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</si>
  <si>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</si>
  <si>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</si>
  <si>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</si>
  <si>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</si>
  <si>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</si>
  <si>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</si>
  <si>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</si>
  <si>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</si>
  <si>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</si>
  <si>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</si>
  <si>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</si>
  <si>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</si>
  <si>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</si>
  <si>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</si>
  <si>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</si>
  <si>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</si>
  <si>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</si>
  <si>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</si>
  <si>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</si>
  <si>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</si>
  <si>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</si>
  <si>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</si>
  <si>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</si>
  <si>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</si>
  <si>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</si>
  <si>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</si>
  <si>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</si>
  <si>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</si>
  <si>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</si>
  <si>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</si>
  <si>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</si>
  <si>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</si>
  <si>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</si>
  <si>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</si>
  <si>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</si>
  <si>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</si>
  <si>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</si>
  <si>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</si>
  <si>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</si>
  <si>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</si>
  <si>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</si>
  <si>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</si>
  <si>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</si>
  <si>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</si>
  <si>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</si>
  <si>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</si>
  <si>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</si>
  <si>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</si>
  <si>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</si>
  <si>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</si>
  <si>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</si>
  <si>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</si>
  <si>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</si>
  <si>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</si>
  <si>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</si>
  <si>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</si>
  <si>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</si>
  <si>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</si>
  <si>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</si>
  <si>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</si>
  <si>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</si>
  <si>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</si>
  <si>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</si>
  <si>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</si>
  <si>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</si>
  <si>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</si>
  <si>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</si>
  <si>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</si>
  <si>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</si>
  <si>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</si>
  <si>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</si>
  <si>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</si>
  <si>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</si>
  <si>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</si>
  <si>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</si>
  <si>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</si>
  <si>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</si>
  <si>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</si>
  <si>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</si>
  <si>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</si>
  <si>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</si>
  <si>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</si>
  <si>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</si>
  <si>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</si>
  <si>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</si>
  <si>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</si>
  <si>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</si>
  <si>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</si>
  <si>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</si>
  <si>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</si>
  <si>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</si>
  <si>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</si>
  <si>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</si>
  <si>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</si>
  <si>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</si>
  <si>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</si>
  <si>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</si>
  <si>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</si>
  <si>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</si>
  <si>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</si>
  <si>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</si>
  <si>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</si>
  <si>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</si>
  <si>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</si>
  <si>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</si>
  <si>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</si>
  <si>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</si>
  <si>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</si>
  <si>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</si>
  <si>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</si>
  <si>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</si>
  <si>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</si>
  <si>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</si>
  <si>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</si>
  <si>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</si>
  <si>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</si>
  <si>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</si>
  <si>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</si>
  <si>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</si>
  <si>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</si>
  <si>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</si>
  <si>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</si>
  <si>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</si>
  <si>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</si>
  <si>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</si>
  <si>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</si>
  <si>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</si>
  <si>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</si>
  <si>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</si>
  <si>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</si>
  <si>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</si>
  <si>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</si>
  <si>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</si>
  <si>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</si>
  <si>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</si>
  <si>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</si>
  <si>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</si>
  <si>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</si>
  <si>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</si>
  <si>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</si>
  <si>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</si>
  <si>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</si>
  <si>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</si>
  <si>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</si>
  <si>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</si>
  <si>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</si>
  <si>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</si>
  <si>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</si>
  <si>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</si>
  <si>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</si>
  <si>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</si>
  <si>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</si>
  <si>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</si>
  <si>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</si>
  <si>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</si>
  <si>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</si>
  <si>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</si>
  <si>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</si>
  <si>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</si>
  <si>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</si>
  <si>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</si>
  <si>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</si>
  <si>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</si>
  <si>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</si>
  <si>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</si>
  <si>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</si>
  <si>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</si>
  <si>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</si>
  <si>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</si>
  <si>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</si>
  <si>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</si>
  <si>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</si>
  <si>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</si>
  <si>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</si>
  <si>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</si>
  <si>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</si>
  <si>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</si>
  <si>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</si>
  <si>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</si>
  <si>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</si>
  <si>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</si>
  <si>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</si>
  <si>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</si>
  <si>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</si>
  <si>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</si>
  <si>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</si>
  <si>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</si>
  <si>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</si>
  <si>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</si>
  <si>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</si>
  <si>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</si>
  <si>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</si>
  <si>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</si>
  <si>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</si>
  <si>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</si>
  <si>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</si>
  <si>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</si>
  <si>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</si>
  <si>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</si>
  <si>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</si>
  <si>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</si>
  <si>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</si>
  <si>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</si>
  <si>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</si>
  <si>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</si>
  <si>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</si>
  <si>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</si>
  <si>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</si>
  <si>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</si>
  <si>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</si>
  <si>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</si>
  <si>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</si>
  <si>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</si>
  <si>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</si>
  <si>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</si>
  <si>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</si>
  <si>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</si>
  <si>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</si>
  <si>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</si>
  <si>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</si>
  <si>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</si>
  <si>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</si>
  <si>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</si>
  <si>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</si>
  <si>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</si>
  <si>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</si>
  <si>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</si>
  <si>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</si>
  <si>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</si>
  <si>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</si>
  <si>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</si>
  <si>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</si>
  <si>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</si>
  <si>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</si>
  <si>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</si>
  <si>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</si>
  <si>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</si>
  <si>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</si>
  <si>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</si>
  <si>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</si>
  <si>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</si>
  <si>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</si>
  <si>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</si>
  <si>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</si>
  <si>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</si>
  <si>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</si>
  <si>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</si>
  <si>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</si>
  <si>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</si>
  <si>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</si>
  <si>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</si>
  <si>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</si>
  <si>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</si>
  <si>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</si>
  <si>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</si>
  <si>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</si>
  <si>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</si>
  <si>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</si>
  <si>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</si>
  <si>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</si>
  <si>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</si>
  <si>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</si>
  <si>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</si>
  <si>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</si>
  <si>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</si>
  <si>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</si>
  <si>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</si>
  <si>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</si>
  <si>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</si>
  <si>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</si>
  <si>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</si>
  <si>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</si>
  <si>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</si>
  <si>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</si>
  <si>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</si>
  <si>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</si>
  <si>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</si>
  <si>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</si>
  <si>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</si>
  <si>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</si>
  <si>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</si>
  <si>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</si>
  <si>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</si>
  <si>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</si>
  <si>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</si>
  <si>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</si>
  <si>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</si>
  <si>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</si>
  <si>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</si>
  <si>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</si>
  <si>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</si>
  <si>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</si>
  <si>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</si>
  <si>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</si>
  <si>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</si>
  <si>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</si>
  <si>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</si>
  <si>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</si>
  <si>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</si>
  <si>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</si>
  <si>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</si>
  <si>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</si>
  <si>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</si>
  <si>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</si>
  <si>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</si>
  <si>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</si>
  <si>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</si>
  <si>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</si>
  <si>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</si>
  <si>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</si>
  <si>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</si>
  <si>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</si>
  <si>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</si>
  <si>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</si>
  <si>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</si>
  <si>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</si>
  <si>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</si>
  <si>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</si>
  <si>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</si>
  <si>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</si>
  <si>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</si>
  <si>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</si>
  <si>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</si>
  <si>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</si>
  <si>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</si>
  <si>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</si>
  <si>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</si>
  <si>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</si>
  <si>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</si>
  <si>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</si>
  <si>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</si>
  <si>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</si>
  <si>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</si>
  <si>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</si>
  <si>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</si>
  <si>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</si>
  <si>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</si>
  <si>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</si>
  <si>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</si>
  <si>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</si>
  <si>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</si>
  <si>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</si>
  <si>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</si>
  <si>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</si>
  <si>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</si>
  <si>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</si>
  <si>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</si>
  <si>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</si>
  <si>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</si>
  <si>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</si>
  <si>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</si>
  <si>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</si>
  <si>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</si>
  <si>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</si>
  <si>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</si>
  <si>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</si>
  <si>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</si>
  <si>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</si>
  <si>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</si>
  <si>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</si>
  <si>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</si>
  <si>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</si>
  <si>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</si>
  <si>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</si>
  <si>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</si>
  <si>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</si>
  <si>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</si>
  <si>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</si>
  <si>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</si>
  <si>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</si>
  <si>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</si>
  <si>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</si>
  <si>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</si>
  <si>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</si>
  <si>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</si>
  <si>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</si>
  <si>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</si>
  <si>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</si>
  <si>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</si>
  <si>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</si>
  <si>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</si>
  <si>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</si>
  <si>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</si>
  <si>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</si>
  <si>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</si>
  <si>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</si>
  <si>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</si>
  <si>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</si>
  <si>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</si>
  <si>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</si>
  <si>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</si>
  <si>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</si>
  <si>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</si>
  <si>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</si>
  <si>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</si>
  <si>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</si>
  <si>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</si>
  <si>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</si>
  <si>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</si>
  <si>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</si>
  <si>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</si>
  <si>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</si>
  <si>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</si>
  <si>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</si>
  <si>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</si>
  <si>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</si>
  <si>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</si>
  <si>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</si>
  <si>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</si>
  <si>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</si>
  <si>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</si>
  <si>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</si>
  <si>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</si>
  <si>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</si>
  <si>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</si>
  <si>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</si>
  <si>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</si>
  <si>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</si>
  <si>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</si>
  <si>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</si>
  <si>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</si>
  <si>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</si>
  <si>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</si>
  <si>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</si>
  <si>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</si>
  <si>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</si>
  <si>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</si>
  <si>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</si>
  <si>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</si>
  <si>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</si>
  <si>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</si>
  <si>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</si>
  <si>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</si>
  <si>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</si>
  <si>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</si>
  <si>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</si>
  <si>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</si>
  <si>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</si>
  <si>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</si>
  <si>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</si>
  <si>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</si>
  <si>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</si>
  <si>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</si>
  <si>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</si>
  <si>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</si>
  <si>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</si>
  <si>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</si>
  <si>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</si>
  <si>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</si>
  <si>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</si>
  <si>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</si>
  <si>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</si>
  <si>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</si>
  <si>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</si>
  <si>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</si>
  <si>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</si>
  <si>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</si>
  <si>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</si>
  <si>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</si>
  <si>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</si>
  <si>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</si>
  <si>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</si>
  <si>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</si>
  <si>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</si>
  <si>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</si>
  <si>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</si>
  <si>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</si>
  <si>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</si>
  <si>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</si>
  <si>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</si>
  <si>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</si>
  <si>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</si>
  <si>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</si>
  <si>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</si>
  <si>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</si>
  <si>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</si>
  <si>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</si>
  <si>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</si>
  <si>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</si>
  <si>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</si>
  <si>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</si>
  <si>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</si>
  <si>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</si>
  <si>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</si>
  <si>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</si>
  <si>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</si>
  <si>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</si>
  <si>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</si>
  <si>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</si>
  <si>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</si>
  <si>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</si>
  <si>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</si>
  <si>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</si>
  <si>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</si>
  <si>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</si>
  <si>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</si>
  <si>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</si>
  <si>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</si>
  <si>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</si>
  <si>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</si>
  <si>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</si>
  <si>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</si>
  <si>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</si>
  <si>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</si>
  <si>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</si>
  <si>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</si>
  <si>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</si>
  <si>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</si>
  <si>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</si>
  <si>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</si>
  <si>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</si>
  <si>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</si>
  <si>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</si>
  <si>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</si>
  <si>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</si>
  <si>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</si>
  <si>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</si>
  <si>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</si>
  <si>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</si>
  <si>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</si>
  <si>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</si>
  <si>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</si>
  <si>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</si>
  <si>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</si>
  <si>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</si>
  <si>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</si>
  <si>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</si>
  <si>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</si>
  <si>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</si>
  <si>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</si>
  <si>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</si>
  <si>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</si>
  <si>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</si>
  <si>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</si>
  <si>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</si>
  <si>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</si>
  <si>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</si>
  <si>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</si>
  <si>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</si>
  <si>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</si>
  <si>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</si>
  <si>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</si>
  <si>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</si>
  <si>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</si>
  <si>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</si>
  <si>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</si>
  <si>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</si>
  <si>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</si>
  <si>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</si>
  <si>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</si>
  <si>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</si>
  <si>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</si>
  <si>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</si>
  <si>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</si>
  <si>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</si>
  <si>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</si>
  <si>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</si>
  <si>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</si>
  <si>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</si>
  <si>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</si>
  <si>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</si>
  <si>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</si>
  <si>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</si>
  <si>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</si>
  <si>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</si>
  <si>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</si>
  <si>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</si>
  <si>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</si>
  <si>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</si>
  <si>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</si>
  <si>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</si>
  <si>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</si>
  <si>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</si>
  <si>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</si>
  <si>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</si>
  <si>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</si>
  <si>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</si>
  <si>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</si>
  <si>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</si>
  <si>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</si>
  <si>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</si>
  <si>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</si>
  <si>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</si>
  <si>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</si>
  <si>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</si>
  <si>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</si>
  <si>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</si>
  <si>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</si>
  <si>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</si>
  <si>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</si>
  <si>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</si>
  <si>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</si>
  <si>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</si>
  <si>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</si>
  <si>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</si>
  <si>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</si>
  <si>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</si>
  <si>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</si>
  <si>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</si>
  <si>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</si>
  <si>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</si>
  <si>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</si>
  <si>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</si>
  <si>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</si>
  <si>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</si>
  <si>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</si>
  <si>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</si>
  <si>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</si>
  <si>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</si>
  <si>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</si>
  <si>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</si>
  <si>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</si>
  <si>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</si>
  <si>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</si>
  <si>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</si>
  <si>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</si>
  <si>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</si>
  <si>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</si>
  <si>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</si>
  <si>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</si>
  <si>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</si>
  <si>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</si>
  <si>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</si>
  <si>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</si>
  <si>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</si>
  <si>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</si>
  <si>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</si>
  <si>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</si>
  <si>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</si>
  <si>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</si>
  <si>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</si>
  <si>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</si>
  <si>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</si>
  <si>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</si>
  <si>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</si>
  <si>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</si>
  <si>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</si>
  <si>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</si>
  <si>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</si>
  <si>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</si>
  <si>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</si>
  <si>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</si>
  <si>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</si>
  <si>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</si>
  <si>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</si>
  <si>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</si>
  <si>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</si>
  <si>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</si>
  <si>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</si>
  <si>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</si>
  <si>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</si>
  <si>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</si>
  <si>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</si>
  <si>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</si>
  <si>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</si>
  <si>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</si>
  <si>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</si>
  <si>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</si>
  <si>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</si>
  <si>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</si>
  <si>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</si>
  <si>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</si>
  <si>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</si>
  <si>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</si>
  <si>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</si>
  <si>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</si>
  <si>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</si>
  <si>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</si>
  <si>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</si>
  <si>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</si>
  <si>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</si>
  <si>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</si>
  <si>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</si>
  <si>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</si>
  <si>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</si>
  <si>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</si>
  <si>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</si>
  <si>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</si>
  <si>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</si>
  <si>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</si>
  <si>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</si>
  <si>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</si>
  <si>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</si>
  <si>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</si>
  <si>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</si>
  <si>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</si>
  <si>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</si>
  <si>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</si>
  <si>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</si>
  <si>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</si>
  <si>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</si>
  <si>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</si>
  <si>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</si>
  <si>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</si>
  <si>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</si>
  <si>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</si>
  <si>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</si>
  <si>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</si>
  <si>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</si>
  <si>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</si>
  <si>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</si>
  <si>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</si>
  <si>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</si>
  <si>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</si>
  <si>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</si>
  <si>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</si>
  <si>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</si>
  <si>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</si>
  <si>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</si>
  <si>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</si>
  <si>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</si>
  <si>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</si>
  <si>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</si>
  <si>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</si>
  <si>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</si>
  <si>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</si>
  <si>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</si>
  <si>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</si>
  <si>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</si>
  <si>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</si>
  <si>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</si>
  <si>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</si>
  <si>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</si>
  <si>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</si>
  <si>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</si>
  <si>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</si>
  <si>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</si>
  <si>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</si>
  <si>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</si>
  <si>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</si>
  <si>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</si>
  <si>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</si>
  <si>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</si>
  <si>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</si>
  <si>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</si>
  <si>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</si>
  <si>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</si>
  <si>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</si>
  <si>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</si>
  <si>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</si>
  <si>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</si>
  <si>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</si>
  <si>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</si>
  <si>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</si>
  <si>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</si>
  <si>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</si>
  <si>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</si>
  <si>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</si>
  <si>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</si>
  <si>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</si>
  <si>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</si>
  <si>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</si>
  <si>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</si>
  <si>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</si>
  <si>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</si>
  <si>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</si>
  <si>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</si>
  <si>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</si>
  <si>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</si>
  <si>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</si>
  <si>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</si>
  <si>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</si>
  <si>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</si>
  <si>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</si>
  <si>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</si>
  <si>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</si>
  <si>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</si>
  <si>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</si>
  <si>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</si>
  <si>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</si>
  <si>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</si>
  <si>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</si>
  <si>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</si>
  <si>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</si>
  <si>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</si>
  <si>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</si>
  <si>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</si>
  <si>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</si>
  <si>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</si>
  <si>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</si>
  <si>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</si>
  <si>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</si>
  <si>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</si>
  <si>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</si>
  <si>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</si>
  <si>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</si>
  <si>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</si>
  <si>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</si>
  <si>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</si>
  <si>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</si>
  <si>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</si>
  <si>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</si>
  <si>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</si>
  <si>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</si>
  <si>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</si>
  <si>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</si>
  <si>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</si>
  <si>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</si>
  <si>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</si>
  <si>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</si>
  <si>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</si>
  <si>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</si>
  <si>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</si>
  <si>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</si>
  <si>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</si>
  <si>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</si>
  <si>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</si>
  <si>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</si>
  <si>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</si>
  <si>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</si>
  <si>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</si>
  <si>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</si>
  <si>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</si>
  <si>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</si>
  <si>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</si>
  <si>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</si>
  <si>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</si>
  <si>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</si>
  <si>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</si>
  <si>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</si>
  <si>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</si>
  <si>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</si>
  <si>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</si>
  <si>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</si>
  <si>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</si>
  <si>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</si>
  <si>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</si>
  <si>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</si>
  <si>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</si>
  <si>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</si>
  <si>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</si>
  <si>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</si>
  <si>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</si>
  <si>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</si>
  <si>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</si>
  <si>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</si>
  <si>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</si>
  <si>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</si>
  <si>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</si>
  <si>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</si>
  <si>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</si>
  <si>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</si>
  <si>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</si>
  <si>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</si>
  <si>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</si>
  <si>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</si>
  <si>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</si>
  <si>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</si>
  <si>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</si>
  <si>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</si>
  <si>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</si>
  <si>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</si>
  <si>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</si>
  <si>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</si>
  <si>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</si>
  <si>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</si>
  <si>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</si>
  <si>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</si>
  <si>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</si>
  <si>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</si>
  <si>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</si>
  <si>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</si>
  <si>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</si>
  <si>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</si>
  <si>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</si>
  <si>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</si>
  <si>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</si>
  <si>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</si>
  <si>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</si>
  <si>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</si>
  <si>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</si>
  <si>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</si>
  <si>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</si>
  <si>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</si>
  <si>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</si>
  <si>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</si>
  <si>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</si>
  <si>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</si>
  <si>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</si>
  <si>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</si>
  <si>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</si>
  <si>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</si>
  <si>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</si>
  <si>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</si>
  <si>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</si>
  <si>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</si>
  <si>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</si>
  <si>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</si>
  <si>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</si>
  <si>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</si>
  <si>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</si>
  <si>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</si>
  <si>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</si>
  <si>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</si>
  <si>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</si>
  <si>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</si>
  <si>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</si>
  <si>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</si>
  <si>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</si>
  <si>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</si>
  <si>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</si>
  <si>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</si>
  <si>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</si>
  <si>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</si>
  <si>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</si>
  <si>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</si>
  <si>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</si>
  <si>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</si>
  <si>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</si>
  <si>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</si>
  <si>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</si>
  <si>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</si>
  <si>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</si>
  <si>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</si>
  <si>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</si>
  <si>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</si>
  <si>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</si>
  <si>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</si>
  <si>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</si>
  <si>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</si>
  <si>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</si>
  <si>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</si>
  <si>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</si>
  <si>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</si>
  <si>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</si>
  <si>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</si>
  <si>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</si>
  <si>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</si>
  <si>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</si>
  <si>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</si>
  <si>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</si>
  <si>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</si>
  <si>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</si>
  <si>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</si>
  <si>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</si>
  <si>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</si>
  <si>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</si>
  <si>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</si>
  <si>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</si>
  <si>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</si>
  <si>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</si>
  <si>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</si>
  <si>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</si>
  <si>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</si>
  <si>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</si>
  <si>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</si>
  <si>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</si>
  <si>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</si>
  <si>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</si>
  <si>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</si>
  <si>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</si>
  <si>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</si>
  <si>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</si>
  <si>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</si>
  <si>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</si>
  <si>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</si>
  <si>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</si>
  <si>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</si>
  <si>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</si>
  <si>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</si>
  <si>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</si>
  <si>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</si>
  <si>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</si>
  <si>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</si>
  <si>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</si>
  <si>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</si>
  <si>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</si>
  <si>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</si>
  <si>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</si>
  <si>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</si>
  <si>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</si>
  <si>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</si>
  <si>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</si>
  <si>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</si>
  <si>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</si>
  <si>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</si>
  <si>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</si>
  <si>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</si>
  <si>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</si>
  <si>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</si>
  <si>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</si>
  <si>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</si>
  <si>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</si>
  <si>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</si>
  <si>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</si>
  <si>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</si>
  <si>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</si>
  <si>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</si>
  <si>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</si>
  <si>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</si>
  <si>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</si>
  <si>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</si>
  <si>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</si>
  <si>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</si>
  <si>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</si>
  <si>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</si>
  <si>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</si>
  <si>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</si>
  <si>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</si>
  <si>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</si>
  <si>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</si>
  <si>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</si>
  <si>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</si>
  <si>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</si>
  <si>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</si>
  <si>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</si>
  <si>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</si>
  <si>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</si>
  <si>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</si>
  <si>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</si>
  <si>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</si>
  <si>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</si>
  <si>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</si>
  <si>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</si>
  <si>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</si>
  <si>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</si>
  <si>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</si>
  <si>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</si>
  <si>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</si>
  <si>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</si>
  <si>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</si>
  <si>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</si>
  <si>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</si>
  <si>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</si>
  <si>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</si>
  <si>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</si>
  <si>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</si>
  <si>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</si>
  <si>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</si>
  <si>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</si>
  <si>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</si>
  <si>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</si>
  <si>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</si>
  <si>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</si>
  <si>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</si>
  <si>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</si>
  <si>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</si>
  <si>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</si>
  <si>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</si>
  <si>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</si>
  <si>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</si>
  <si>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</si>
  <si>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</si>
  <si>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</si>
  <si>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</si>
  <si>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</si>
  <si>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</si>
  <si>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</si>
  <si>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</si>
  <si>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</si>
  <si>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</si>
  <si>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</si>
  <si>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</si>
  <si>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</si>
  <si>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</si>
  <si>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</si>
  <si>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</si>
  <si>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</si>
  <si>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</si>
  <si>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</si>
  <si>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</si>
  <si>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</si>
  <si>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</si>
  <si>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</si>
  <si>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</si>
  <si>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</si>
  <si>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</si>
  <si>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</si>
  <si>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</si>
  <si>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</si>
  <si>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</si>
  <si>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</si>
  <si>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</si>
  <si>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</si>
  <si>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</si>
  <si>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</si>
  <si>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</si>
  <si>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</si>
  <si>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</si>
  <si>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</si>
  <si>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</si>
  <si>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</si>
  <si>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</si>
  <si>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</si>
  <si>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</si>
  <si>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</si>
  <si>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</si>
  <si>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</si>
  <si>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</si>
  <si>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</si>
  <si>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</si>
  <si>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</si>
  <si>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</si>
  <si>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</si>
  <si>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</si>
  <si>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</si>
  <si>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</si>
  <si>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</si>
  <si>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</si>
  <si>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</si>
  <si>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</si>
  <si>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</si>
  <si>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</si>
  <si>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</si>
  <si>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</si>
  <si>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</si>
  <si>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</si>
  <si>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</si>
  <si>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</si>
  <si>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</si>
  <si>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</si>
  <si>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</si>
  <si>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</si>
  <si>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</si>
  <si>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</si>
  <si>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</si>
  <si>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</si>
  <si>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</si>
  <si>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</si>
  <si>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</si>
  <si>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</si>
  <si>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</si>
  <si>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</si>
  <si>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</si>
  <si>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</si>
  <si>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</si>
  <si>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</si>
  <si>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</si>
  <si>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</si>
  <si>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</si>
  <si>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</si>
  <si>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</si>
  <si>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</si>
  <si>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</si>
  <si>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</si>
  <si>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</si>
  <si>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</si>
  <si>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</si>
  <si>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</si>
  <si>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</si>
  <si>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</si>
  <si>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</si>
  <si>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</si>
  <si>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</si>
  <si>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</si>
  <si>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</si>
  <si>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</si>
  <si>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</si>
  <si>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</si>
  <si>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</si>
  <si>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</si>
  <si>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</si>
  <si>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</si>
  <si>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</si>
  <si>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</si>
  <si>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</si>
  <si>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</si>
  <si>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</si>
  <si>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</si>
  <si>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</si>
  <si>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</si>
  <si>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</si>
  <si>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</si>
  <si>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</si>
  <si>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</si>
  <si>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</si>
  <si>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</si>
  <si>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</si>
  <si>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</si>
  <si>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</si>
  <si>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</si>
  <si>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</si>
  <si>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</si>
  <si>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</si>
  <si>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</si>
  <si>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</si>
  <si>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</si>
  <si>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</si>
  <si>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</si>
  <si>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</si>
  <si>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</si>
  <si>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</si>
  <si>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</si>
  <si>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</si>
  <si>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</si>
  <si>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</si>
  <si>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</si>
  <si>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</si>
  <si>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</si>
  <si>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</si>
  <si>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</si>
  <si>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</si>
  <si>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</si>
  <si>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</si>
  <si>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</si>
  <si>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</si>
  <si>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</si>
  <si>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</si>
  <si>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</si>
  <si>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</si>
  <si>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</si>
  <si>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</si>
  <si>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</si>
  <si>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</si>
  <si>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</si>
  <si>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</si>
  <si>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</si>
  <si>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</si>
  <si>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</si>
  <si>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</si>
  <si>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</si>
  <si>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</si>
  <si>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</si>
  <si>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</si>
  <si>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</si>
  <si>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</si>
  <si>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</si>
  <si>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</si>
  <si>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</si>
  <si>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</si>
  <si>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</si>
  <si>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</si>
  <si>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</si>
  <si>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</si>
  <si>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</si>
  <si>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</si>
  <si>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</si>
  <si>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</si>
  <si>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</si>
  <si>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</si>
  <si>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</si>
  <si>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</si>
  <si>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</si>
  <si>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</si>
  <si>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</si>
  <si>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</si>
  <si>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</si>
  <si>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</si>
  <si>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</si>
  <si>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</si>
  <si>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</si>
  <si>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</si>
  <si>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</si>
  <si>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</si>
  <si>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</si>
  <si>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</si>
  <si>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</si>
  <si>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</si>
  <si>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</si>
  <si>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</si>
  <si>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</si>
  <si>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</si>
  <si>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</si>
  <si>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</si>
  <si>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</si>
  <si>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</si>
  <si>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</si>
  <si>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</si>
  <si>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</si>
  <si>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</si>
  <si>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</si>
  <si>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</si>
  <si>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</si>
  <si>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</si>
  <si>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</si>
  <si>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</si>
  <si>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</si>
  <si>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</si>
  <si>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</si>
  <si>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</si>
  <si>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</si>
  <si>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</si>
  <si>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</si>
  <si>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</si>
  <si>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</si>
  <si>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</si>
  <si>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</si>
  <si>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</si>
  <si>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</si>
  <si>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</si>
  <si>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</si>
  <si>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</si>
  <si>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</si>
  <si>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</si>
  <si>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</si>
  <si>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</si>
  <si>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</si>
  <si>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</si>
  <si>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</si>
  <si>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</si>
  <si>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</si>
  <si>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</si>
  <si>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</si>
  <si>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</si>
  <si>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</si>
  <si>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</si>
  <si>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</si>
  <si>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</si>
  <si>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</si>
  <si>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</si>
  <si>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</si>
  <si>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</si>
  <si>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</si>
  <si>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</si>
  <si>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</si>
  <si>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</si>
  <si>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</si>
  <si>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</si>
  <si>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</si>
  <si>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</si>
  <si>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</si>
  <si>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</si>
  <si>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</si>
  <si>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</si>
  <si>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</si>
  <si>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</si>
  <si>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</si>
  <si>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</si>
  <si>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</si>
  <si>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</si>
  <si>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</si>
  <si>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</si>
  <si>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</si>
  <si>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</si>
  <si>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</si>
  <si>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</si>
  <si>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</si>
  <si>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</si>
  <si>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</si>
  <si>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</si>
  <si>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</si>
  <si>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</si>
  <si>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</si>
  <si>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</si>
  <si>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</si>
  <si>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</si>
  <si>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</si>
  <si>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</si>
  <si>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</si>
  <si>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</si>
  <si>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</si>
  <si>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</si>
  <si>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</si>
  <si>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</si>
  <si>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</si>
  <si>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</si>
  <si>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</si>
  <si>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</si>
  <si>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</si>
  <si>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</si>
  <si>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</si>
  <si>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</si>
  <si>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</si>
  <si>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</si>
  <si>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</si>
  <si>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</si>
  <si>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</si>
  <si>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</si>
  <si>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</si>
  <si>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</si>
  <si>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</si>
  <si>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</si>
  <si>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</si>
  <si>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</si>
  <si>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</si>
  <si>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</si>
  <si>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</si>
  <si>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</si>
  <si>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</si>
  <si>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</si>
  <si>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</si>
  <si>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</si>
  <si>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</si>
  <si>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</si>
  <si>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</si>
  <si>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</si>
  <si>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</si>
  <si>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</si>
  <si>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</si>
  <si>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</si>
  <si>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</si>
  <si>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</si>
  <si>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</si>
  <si>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</si>
  <si>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</si>
  <si>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</si>
  <si>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</si>
  <si>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</si>
  <si>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</si>
  <si>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</si>
  <si>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</si>
  <si>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</si>
  <si>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</si>
  <si>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</si>
  <si>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</si>
  <si>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</si>
  <si>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</si>
  <si>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</si>
  <si>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</si>
  <si>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</si>
  <si>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</si>
  <si>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</si>
  <si>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</si>
  <si>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</si>
  <si>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</si>
  <si>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</si>
  <si>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</si>
  <si>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</si>
  <si>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</si>
  <si>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</si>
  <si>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</si>
  <si>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</si>
  <si>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</si>
  <si>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</si>
  <si>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</si>
  <si>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</si>
  <si>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</si>
  <si>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</si>
  <si>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</si>
  <si>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</si>
  <si>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</si>
  <si>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</si>
  <si>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</si>
  <si>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</si>
  <si>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</si>
  <si>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</si>
  <si>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</si>
  <si>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</si>
  <si>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</si>
  <si>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</si>
  <si>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</si>
  <si>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</si>
  <si>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</si>
  <si>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</si>
  <si>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</si>
  <si>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</si>
  <si>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</si>
  <si>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</si>
  <si>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</si>
  <si>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</si>
  <si>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</si>
  <si>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</si>
  <si>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</si>
  <si>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</si>
  <si>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</si>
  <si>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</si>
  <si>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</si>
  <si>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</si>
  <si>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</si>
  <si>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</si>
  <si>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</si>
  <si>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</si>
  <si>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</si>
  <si>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</si>
  <si>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</si>
  <si>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</si>
  <si>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</si>
  <si>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</si>
  <si>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</si>
  <si>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</si>
  <si>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</si>
  <si>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</si>
  <si>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</si>
  <si>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</si>
  <si>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</si>
  <si>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</si>
  <si>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</si>
  <si>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</si>
  <si>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</si>
  <si>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</si>
  <si>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</si>
  <si>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</si>
  <si>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</si>
  <si>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</si>
  <si>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</si>
  <si>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</si>
  <si>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</si>
  <si>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</si>
  <si>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</si>
  <si>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</si>
  <si>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</si>
  <si>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</si>
  <si>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</si>
  <si>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</si>
  <si>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</si>
  <si>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</si>
  <si>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</si>
  <si>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</si>
  <si>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</si>
  <si>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</si>
  <si>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</si>
  <si>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</si>
  <si>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</si>
  <si>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</si>
  <si>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</si>
  <si>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</si>
  <si>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</si>
  <si>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</si>
  <si>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</si>
  <si>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</si>
  <si>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</si>
  <si>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</si>
  <si>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</si>
  <si>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</si>
  <si>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</si>
  <si>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</si>
  <si>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</si>
  <si>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</si>
  <si>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</si>
  <si>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</si>
  <si>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</si>
  <si>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</si>
  <si>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</si>
  <si>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</si>
  <si>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</si>
  <si>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</si>
  <si>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</si>
  <si>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</si>
  <si>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</si>
  <si>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</si>
  <si>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</si>
  <si>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</si>
  <si>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</si>
  <si>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</si>
  <si>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</si>
  <si>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</si>
  <si>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</si>
  <si>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</si>
  <si>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</si>
  <si>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</si>
  <si>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</si>
  <si>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</si>
  <si>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</si>
  <si>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</si>
  <si>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</si>
  <si>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</si>
  <si>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</si>
  <si>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</si>
  <si>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</si>
  <si>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</si>
  <si>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</si>
  <si>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</si>
  <si>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</si>
  <si>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</si>
  <si>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</si>
  <si>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</si>
  <si>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</si>
  <si>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</si>
  <si>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</si>
  <si>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</si>
  <si>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</si>
  <si>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</si>
  <si>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</si>
  <si>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</si>
  <si>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</si>
  <si>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</si>
  <si>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</si>
  <si>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</si>
  <si>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</si>
  <si>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</si>
  <si>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</si>
  <si>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</si>
  <si>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</si>
  <si>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</si>
  <si>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</si>
  <si>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</si>
  <si>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</si>
  <si>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</si>
  <si>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</si>
  <si>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</si>
  <si>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</si>
  <si>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</si>
  <si>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</si>
  <si>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</si>
  <si>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</si>
  <si>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</si>
  <si>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</si>
  <si>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</si>
  <si>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</si>
  <si>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</si>
  <si>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</si>
  <si>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</si>
  <si>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</si>
  <si>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</si>
  <si>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</si>
  <si>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</si>
  <si>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</si>
  <si>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</si>
  <si>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</si>
  <si>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</si>
  <si>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</si>
  <si>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</si>
  <si>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</si>
  <si>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</si>
  <si>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</si>
  <si>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</si>
  <si>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</si>
  <si>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</si>
  <si>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</si>
  <si>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</si>
  <si>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</si>
  <si>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</si>
  <si>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</si>
  <si>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</si>
  <si>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</si>
  <si>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</si>
  <si>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</si>
  <si>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</si>
  <si>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</si>
  <si>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</si>
  <si>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</si>
  <si>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</si>
  <si>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</si>
  <si>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</si>
  <si>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</si>
  <si>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</si>
  <si>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</si>
  <si>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</si>
  <si>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</si>
  <si>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</si>
  <si>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</si>
  <si>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</si>
  <si>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</si>
  <si>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</si>
  <si>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</si>
  <si>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</si>
  <si>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</si>
  <si>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</si>
  <si>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</si>
  <si>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</si>
  <si>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</si>
  <si>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</si>
  <si>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</si>
  <si>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</si>
  <si>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</si>
  <si>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</si>
  <si>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</si>
  <si>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</si>
  <si>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</si>
  <si>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</si>
  <si>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</si>
  <si>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</si>
  <si>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</si>
  <si>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</si>
  <si>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</si>
  <si>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</si>
  <si>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</si>
  <si>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</si>
  <si>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</si>
  <si>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</si>
  <si>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</si>
  <si>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</si>
  <si>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</si>
  <si>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</si>
  <si>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</si>
  <si>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</si>
  <si>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</si>
  <si>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</si>
  <si>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</si>
  <si>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</si>
  <si>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</si>
  <si>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</si>
  <si>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</si>
  <si>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</si>
  <si>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</si>
  <si>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</si>
  <si>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</si>
  <si>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</si>
  <si>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</si>
  <si>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</si>
  <si>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</si>
  <si>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</si>
  <si>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</si>
  <si>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</si>
  <si>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</si>
  <si>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</si>
  <si>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</si>
  <si>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</si>
  <si>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</si>
  <si>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</si>
  <si>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</si>
  <si>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</si>
  <si>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</si>
  <si>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</si>
  <si>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</si>
  <si>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</si>
  <si>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</si>
  <si>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</si>
  <si>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</si>
  <si>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</si>
  <si>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</si>
  <si>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</si>
  <si>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</si>
  <si>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</si>
  <si>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</si>
  <si>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</si>
  <si>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</si>
  <si>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</si>
  <si>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</si>
  <si>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</si>
  <si>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</si>
  <si>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</si>
  <si>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</si>
  <si>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</si>
  <si>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</si>
  <si>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</si>
  <si>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</si>
  <si>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</si>
  <si>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</si>
  <si>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</si>
  <si>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</si>
  <si>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</si>
  <si>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</si>
  <si>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</si>
  <si>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</si>
  <si>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</si>
  <si>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</si>
  <si>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</si>
  <si>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</si>
  <si>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</si>
  <si>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</si>
  <si>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</si>
  <si>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</si>
  <si>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</si>
  <si>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</si>
  <si>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</si>
  <si>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</si>
  <si>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</si>
  <si>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</si>
  <si>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</si>
  <si>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</si>
  <si>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</si>
  <si>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</si>
  <si>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</si>
  <si>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</si>
  <si>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</si>
  <si>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</si>
  <si>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</si>
  <si>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</si>
  <si>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</si>
  <si>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</si>
  <si>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</si>
  <si>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</si>
  <si>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</si>
  <si>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</si>
  <si>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</si>
  <si>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</si>
  <si>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</si>
  <si>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</si>
  <si>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</si>
  <si>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</si>
  <si>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</si>
  <si>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</si>
  <si>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</si>
  <si>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</si>
  <si>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</si>
  <si>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</si>
  <si>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</si>
  <si>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</si>
  <si>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</si>
  <si>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</si>
  <si>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</si>
  <si>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</si>
  <si>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</si>
  <si>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</si>
  <si>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</si>
  <si>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</si>
  <si>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</si>
  <si>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</si>
  <si>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</si>
  <si>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</si>
  <si>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</si>
  <si>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</si>
  <si>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</si>
  <si>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</si>
  <si>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</si>
  <si>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</si>
  <si>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</si>
  <si>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</si>
  <si>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</si>
  <si>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</si>
  <si>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</si>
  <si>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</si>
  <si>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</si>
  <si>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</si>
  <si>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</si>
  <si>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</si>
  <si>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</si>
  <si>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</si>
  <si>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</si>
  <si>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</si>
  <si>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</si>
  <si>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</si>
  <si>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</si>
  <si>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</si>
  <si>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</si>
  <si>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</si>
  <si>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</si>
  <si>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</si>
  <si>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</si>
  <si>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</si>
  <si>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</si>
  <si>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</si>
  <si>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</si>
  <si>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</si>
  <si>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</si>
  <si>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</si>
  <si>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</si>
  <si>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</si>
  <si>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</si>
  <si>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</si>
  <si>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</si>
  <si>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</si>
  <si>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</si>
  <si>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</si>
  <si>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</si>
  <si>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</si>
  <si>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</si>
  <si>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</si>
  <si>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</si>
  <si>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</si>
  <si>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</si>
  <si>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</si>
  <si>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</si>
  <si>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</si>
  <si>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</si>
  <si>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</si>
  <si>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</si>
  <si>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</si>
  <si>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</si>
  <si>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</si>
  <si>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</si>
  <si>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</si>
  <si>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</si>
  <si>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</si>
  <si>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</si>
  <si>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</si>
  <si>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</si>
  <si>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</si>
  <si>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</si>
  <si>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</si>
  <si>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</si>
  <si>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</si>
  <si>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</si>
  <si>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</si>
  <si>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</si>
  <si>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</si>
  <si>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</si>
  <si>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</si>
  <si>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</si>
  <si>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</si>
  <si>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</si>
  <si>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</si>
  <si>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</si>
  <si>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</si>
  <si>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</si>
  <si>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</si>
  <si>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</si>
  <si>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</si>
  <si>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</si>
  <si>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</si>
  <si>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</si>
  <si>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</si>
  <si>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</si>
  <si>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</si>
  <si>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</si>
  <si>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</si>
  <si>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</si>
  <si>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</si>
  <si>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</si>
  <si>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</si>
  <si>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</si>
  <si>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</si>
  <si>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</si>
  <si>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</si>
  <si>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</si>
  <si>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</si>
  <si>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</si>
  <si>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</si>
  <si>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</si>
  <si>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</si>
  <si>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</si>
  <si>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</si>
  <si>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</si>
  <si>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</si>
  <si>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</si>
  <si>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</si>
  <si>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</si>
  <si>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</si>
  <si>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</si>
  <si>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</si>
  <si>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</si>
  <si>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</si>
  <si>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</si>
  <si>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</si>
  <si>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</si>
  <si>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</si>
  <si>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</si>
  <si>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</si>
  <si>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</si>
  <si>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</si>
  <si>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</si>
  <si>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</si>
  <si>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</si>
  <si>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</si>
  <si>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</si>
  <si>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</si>
  <si>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</si>
  <si>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</si>
  <si>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</si>
  <si>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</si>
  <si>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</si>
  <si>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</si>
  <si>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</si>
  <si>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</si>
  <si>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</si>
  <si>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</si>
  <si>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</si>
  <si>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</si>
  <si>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</si>
  <si>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</si>
  <si>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</si>
  <si>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</si>
  <si>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</si>
  <si>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</si>
  <si>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</si>
  <si>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</si>
  <si>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</si>
  <si>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</si>
  <si>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</si>
  <si>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</si>
  <si>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</si>
  <si>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</si>
  <si>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</si>
  <si>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</si>
  <si>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</si>
  <si>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</si>
  <si>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</si>
  <si>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</si>
  <si>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</si>
  <si>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</si>
  <si>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</si>
  <si>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</si>
  <si>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</si>
  <si>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</si>
  <si>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</si>
  <si>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</si>
  <si>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</si>
  <si>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</si>
  <si>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</si>
  <si>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</si>
  <si>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</si>
  <si>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</si>
  <si>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</si>
  <si>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</si>
  <si>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</si>
  <si>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</si>
  <si>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</si>
  <si>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</si>
  <si>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</si>
  <si>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</si>
  <si>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</si>
  <si>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</si>
  <si>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</si>
  <si>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</si>
  <si>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</si>
  <si>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</si>
  <si>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</si>
  <si>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</si>
  <si>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</si>
  <si>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</si>
  <si>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</si>
  <si>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</si>
  <si>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</si>
  <si>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</si>
  <si>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</si>
  <si>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</si>
  <si>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</si>
  <si>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</si>
  <si>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</si>
  <si>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</si>
  <si>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</si>
  <si>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</si>
  <si>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</si>
  <si>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</si>
  <si>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</si>
  <si>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</si>
  <si>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</si>
  <si>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</si>
  <si>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</si>
  <si>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</si>
  <si>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</si>
  <si>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</si>
  <si>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</si>
  <si>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</si>
  <si>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</si>
  <si>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</si>
  <si>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</si>
  <si>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</si>
  <si>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</si>
  <si>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</si>
  <si>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</si>
  <si>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</si>
  <si>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</si>
  <si>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</si>
  <si>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</si>
  <si>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</si>
  <si>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</si>
  <si>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</si>
  <si>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</si>
  <si>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</si>
  <si>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</si>
  <si>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</si>
  <si>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</si>
  <si>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</si>
  <si>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</si>
  <si>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</si>
  <si>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</si>
  <si>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</si>
  <si>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</si>
  <si>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</si>
  <si>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</si>
  <si>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</si>
  <si>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</si>
  <si>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</si>
  <si>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</si>
  <si>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</si>
  <si>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</si>
  <si>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</si>
  <si>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</si>
  <si>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</si>
  <si>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</si>
  <si>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</si>
  <si>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</si>
  <si>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</si>
  <si>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</si>
  <si>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</si>
  <si>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</si>
  <si>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</si>
  <si>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</si>
  <si>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</si>
  <si>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</si>
  <si>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</si>
  <si>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</si>
  <si>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</si>
  <si>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</si>
  <si>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</si>
  <si>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</si>
  <si>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</si>
  <si>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</si>
  <si>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</si>
  <si>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</si>
  <si>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</si>
  <si>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</si>
  <si>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</si>
  <si>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</si>
  <si>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</si>
  <si>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</si>
  <si>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</si>
  <si>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</si>
  <si>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</si>
  <si>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</si>
  <si>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</si>
  <si>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</si>
  <si>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</si>
  <si>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</si>
  <si>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</si>
  <si>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</si>
  <si>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</si>
  <si>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</si>
  <si>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</si>
  <si>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</si>
  <si>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</si>
  <si>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</si>
  <si>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</si>
  <si>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</si>
  <si>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</si>
  <si>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</si>
  <si>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</si>
  <si>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</si>
  <si>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</si>
  <si>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</si>
  <si>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</si>
  <si>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</si>
  <si>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</si>
  <si>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</si>
  <si>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</si>
  <si>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</si>
  <si>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</si>
  <si>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</si>
  <si>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</si>
  <si>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</si>
  <si>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</si>
  <si>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</si>
  <si>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</si>
  <si>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</si>
  <si>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</si>
  <si>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</si>
  <si>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</si>
  <si>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</si>
  <si>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</si>
  <si>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</si>
  <si>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</si>
  <si>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</si>
  <si>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</si>
  <si>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</si>
  <si>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</si>
  <si>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</si>
  <si>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</si>
  <si>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</si>
  <si>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</si>
  <si>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</si>
  <si>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</si>
  <si>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</si>
  <si>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</si>
  <si>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</si>
  <si>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</si>
  <si>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</si>
  <si>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</si>
  <si>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</si>
  <si>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</si>
  <si>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</si>
  <si>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</si>
  <si>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</si>
  <si>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</si>
  <si>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</si>
  <si>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</si>
  <si>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</si>
  <si>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</si>
  <si>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</si>
  <si>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</si>
  <si>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</si>
  <si>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</si>
  <si>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</si>
  <si>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</si>
  <si>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</si>
  <si>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</si>
  <si>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</si>
  <si>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</si>
  <si>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</si>
  <si>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</si>
  <si>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</si>
  <si>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</si>
  <si>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</si>
  <si>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</si>
  <si>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</si>
  <si>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</si>
  <si>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</si>
  <si>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</si>
  <si>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</si>
  <si>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</si>
  <si>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</si>
  <si>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</si>
  <si>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</si>
  <si>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</si>
  <si>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</si>
  <si>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</si>
  <si>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</si>
  <si>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</si>
  <si>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</si>
  <si>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</si>
  <si>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</si>
  <si>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</si>
  <si>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</si>
  <si>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</si>
  <si>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</si>
  <si>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</si>
  <si>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</si>
  <si>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</si>
  <si>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</si>
  <si>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</si>
  <si>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</si>
  <si>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</si>
  <si>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</si>
  <si>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</si>
  <si>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</si>
  <si>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</si>
  <si>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</si>
  <si>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</si>
  <si>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</si>
  <si>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</si>
  <si>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</si>
  <si>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</si>
  <si>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</si>
  <si>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</si>
  <si>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</si>
  <si>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</si>
  <si>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</si>
  <si>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</si>
  <si>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</si>
  <si>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</si>
  <si>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</si>
  <si>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</si>
  <si>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</si>
  <si>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</si>
  <si>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</si>
  <si>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</si>
  <si>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</si>
  <si>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</si>
  <si>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</si>
  <si>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</si>
  <si>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</si>
  <si>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</si>
  <si>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</si>
  <si>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</si>
  <si>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</si>
  <si>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</si>
  <si>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</si>
  <si>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</si>
  <si>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</si>
  <si>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</si>
  <si>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</si>
  <si>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</si>
  <si>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</si>
  <si>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</si>
  <si>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</si>
  <si>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</si>
  <si>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</si>
  <si>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</si>
  <si>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</si>
  <si>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</si>
  <si>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</si>
  <si>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</si>
  <si>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</si>
  <si>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</si>
  <si>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</si>
  <si>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</si>
  <si>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</si>
  <si>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</si>
  <si>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</si>
  <si>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</si>
  <si>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</si>
  <si>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</si>
  <si>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</si>
  <si>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</si>
  <si>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</si>
  <si>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</si>
  <si>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</si>
  <si>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</si>
  <si>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</si>
  <si>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</si>
  <si>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</si>
  <si>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</si>
  <si>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</si>
  <si>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</si>
  <si>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</si>
  <si>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</si>
  <si>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</si>
  <si>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</si>
  <si>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</si>
  <si>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</si>
  <si>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</si>
  <si>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</si>
  <si>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</si>
  <si>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</si>
  <si>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</si>
  <si>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</si>
  <si>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</si>
  <si>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</si>
  <si>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</si>
  <si>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</si>
  <si>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</si>
  <si>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</si>
  <si>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</si>
  <si>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</si>
  <si>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</si>
  <si>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</si>
  <si>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</si>
  <si>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</si>
  <si>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</si>
  <si>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</si>
  <si>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</si>
  <si>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</si>
  <si>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</si>
  <si>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</si>
  <si>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</si>
  <si>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</si>
  <si>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</si>
  <si>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</si>
  <si>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</si>
  <si>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</si>
  <si>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</si>
  <si>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</si>
  <si>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</si>
  <si>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</si>
  <si>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</si>
  <si>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</si>
  <si>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</si>
  <si>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</si>
  <si>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</si>
  <si>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</si>
  <si>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</si>
  <si>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</si>
  <si>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</si>
  <si>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</si>
  <si>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</si>
  <si>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</si>
  <si>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</si>
  <si>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</si>
  <si>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</si>
  <si>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</si>
  <si>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</si>
  <si>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</si>
  <si>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</si>
  <si>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</si>
  <si>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</si>
  <si>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</si>
  <si>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</si>
  <si>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</si>
  <si>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</si>
  <si>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</si>
  <si>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</si>
  <si>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</si>
  <si>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</si>
  <si>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</si>
  <si>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</si>
  <si>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</si>
  <si>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</si>
  <si>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</si>
  <si>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</si>
  <si>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</si>
  <si>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</si>
  <si>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</si>
  <si>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</si>
  <si>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</si>
  <si>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</si>
  <si>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</si>
  <si>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</si>
  <si>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</si>
  <si>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</si>
  <si>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</si>
  <si>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</si>
  <si>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</si>
  <si>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</si>
  <si>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</si>
  <si>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</si>
  <si>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</si>
  <si>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</si>
  <si>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</si>
  <si>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</si>
  <si>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</si>
  <si>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</si>
  <si>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</si>
  <si>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</si>
  <si>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</si>
  <si>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</si>
  <si>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</si>
  <si>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</si>
  <si>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</si>
  <si>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</si>
  <si>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</si>
  <si>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</si>
  <si>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</si>
  <si>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</si>
  <si>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</si>
  <si>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</si>
  <si>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</si>
  <si>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</si>
  <si>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</si>
  <si>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</si>
  <si>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</si>
  <si>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</si>
  <si>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</si>
  <si>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</si>
  <si>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</si>
  <si>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</si>
  <si>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</si>
  <si>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</si>
  <si>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</si>
  <si>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</si>
  <si>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</si>
  <si>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</si>
  <si>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</si>
  <si>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</si>
  <si>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</si>
  <si>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</si>
  <si>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</si>
  <si>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</si>
  <si>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</si>
  <si>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</si>
  <si>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</si>
  <si>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</si>
  <si>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</si>
  <si>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</si>
  <si>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</si>
  <si>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</si>
  <si>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</si>
  <si>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</si>
  <si>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</si>
  <si>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</si>
  <si>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</si>
  <si>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</si>
  <si>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</si>
  <si>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</si>
  <si>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</si>
  <si>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</si>
  <si>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</si>
  <si>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</si>
  <si>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</si>
  <si>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</si>
  <si>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</si>
  <si>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</si>
  <si>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</si>
  <si>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</si>
  <si>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</si>
  <si>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</si>
  <si>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</si>
  <si>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</si>
  <si>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</si>
  <si>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</si>
  <si>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</si>
  <si>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</si>
  <si>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</si>
  <si>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</si>
  <si>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</si>
  <si>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</si>
  <si>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</si>
  <si>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</si>
  <si>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</si>
  <si>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</si>
  <si>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</si>
  <si>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</si>
  <si>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</si>
  <si>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</si>
  <si>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</si>
  <si>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</si>
  <si>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</si>
  <si>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</si>
  <si>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</si>
  <si>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</si>
  <si>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</si>
  <si>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</si>
  <si>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</si>
  <si>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</si>
  <si>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</si>
  <si>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</si>
  <si>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</si>
  <si>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</si>
  <si>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</si>
  <si>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</si>
  <si>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</si>
  <si>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</si>
  <si>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</si>
  <si>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</si>
  <si>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</si>
  <si>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</si>
  <si>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</si>
  <si>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</si>
  <si>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</si>
  <si>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</si>
  <si>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</si>
  <si>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</si>
  <si>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</si>
  <si>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</si>
  <si>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</si>
  <si>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</si>
  <si>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</si>
  <si>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</si>
  <si>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</si>
  <si>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</si>
  <si>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</si>
  <si>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</si>
  <si>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</si>
  <si>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</si>
  <si>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</si>
  <si>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</si>
  <si>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</si>
  <si>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</si>
  <si>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</si>
  <si>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</si>
  <si>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</si>
  <si>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</si>
  <si>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</si>
  <si>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</si>
  <si>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</si>
  <si>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</si>
  <si>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</si>
  <si>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</si>
  <si>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</si>
  <si>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</si>
  <si>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</si>
  <si>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</si>
  <si>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</si>
  <si>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</si>
  <si>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</si>
  <si>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</si>
  <si>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</si>
  <si>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</si>
  <si>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</si>
  <si>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</si>
  <si>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</si>
  <si>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</si>
  <si>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</si>
  <si>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</si>
  <si>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</si>
  <si>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</si>
  <si>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</si>
  <si>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</si>
  <si>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</si>
  <si>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</si>
  <si>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</si>
  <si>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</si>
  <si>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</si>
  <si>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</si>
  <si>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</si>
  <si>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</si>
  <si>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</si>
  <si>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</si>
  <si>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</si>
  <si>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</si>
  <si>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</si>
  <si>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</si>
  <si>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</si>
  <si>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</si>
  <si>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</si>
  <si>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</si>
  <si>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</si>
  <si>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</si>
  <si>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</si>
  <si>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</si>
  <si>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</si>
  <si>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</si>
  <si>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</si>
  <si>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</si>
  <si>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</si>
  <si>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</si>
  <si>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</si>
  <si>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</si>
  <si>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</si>
  <si>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</si>
  <si>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</si>
  <si>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</si>
  <si>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</si>
  <si>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</si>
  <si>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</si>
  <si>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</si>
  <si>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</si>
  <si>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</si>
  <si>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</si>
  <si>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</si>
  <si>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</si>
  <si>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</si>
  <si>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</si>
  <si>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</si>
  <si>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</si>
  <si>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</si>
  <si>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</si>
  <si>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</si>
  <si>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</si>
  <si>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</si>
  <si>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</si>
  <si>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</si>
  <si>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</si>
  <si>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</si>
  <si>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</si>
  <si>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</si>
  <si>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</si>
  <si>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</si>
  <si>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</si>
  <si>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</si>
  <si>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</si>
  <si>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</si>
  <si>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</si>
  <si>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</si>
  <si>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</si>
  <si>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</si>
  <si>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</si>
  <si>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</si>
  <si>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</si>
  <si>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</si>
  <si>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</si>
  <si>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</si>
  <si>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</si>
  <si>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</si>
  <si>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</si>
  <si>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</si>
  <si>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</si>
  <si>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</si>
  <si>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</si>
  <si>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</si>
  <si>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</si>
  <si>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</si>
  <si>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</si>
  <si>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</si>
  <si>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</si>
  <si>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</si>
  <si>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</si>
  <si>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</si>
  <si>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</si>
  <si>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</si>
  <si>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</si>
  <si>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</si>
  <si>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</si>
  <si>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</si>
  <si>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</si>
  <si>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</si>
  <si>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</si>
  <si>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</si>
  <si>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</si>
  <si>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</si>
  <si>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</si>
  <si>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</si>
  <si>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</si>
  <si>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</si>
  <si>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</si>
  <si>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</si>
  <si>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</si>
  <si>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</si>
  <si>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</si>
  <si>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</si>
  <si>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</si>
  <si>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</si>
  <si>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</si>
  <si>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</si>
  <si>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</si>
  <si>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</si>
  <si>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</si>
  <si>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</si>
  <si>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</si>
  <si>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</si>
  <si>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</si>
  <si>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</si>
  <si>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</si>
  <si>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</si>
  <si>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</si>
  <si>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</si>
  <si>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</si>
  <si>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</si>
  <si>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</si>
  <si>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</si>
  <si>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</si>
  <si>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</si>
  <si>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</si>
  <si>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</si>
  <si>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</si>
  <si>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</si>
  <si>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</si>
  <si>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</si>
  <si>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</si>
  <si>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</si>
  <si>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</si>
  <si>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</si>
  <si>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</si>
  <si>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</si>
  <si>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</si>
  <si>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</si>
  <si>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</si>
  <si>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</si>
  <si>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</si>
  <si>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</si>
  <si>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</si>
  <si>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</si>
  <si>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</si>
  <si>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</si>
  <si>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</si>
  <si>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</si>
  <si>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</si>
  <si>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</si>
  <si>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</si>
  <si>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</si>
  <si>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</si>
  <si>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</si>
  <si>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</si>
  <si>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</si>
  <si>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</si>
  <si>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</si>
  <si>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</si>
  <si>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</si>
  <si>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</si>
  <si>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</si>
  <si>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</si>
  <si>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</si>
  <si>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</si>
  <si>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</si>
  <si>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</si>
  <si>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</si>
  <si>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</si>
  <si>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</si>
  <si>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</si>
  <si>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</si>
  <si>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</si>
  <si>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</si>
  <si>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</si>
  <si>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</si>
  <si>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</si>
  <si>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</si>
  <si>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</si>
  <si>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</si>
  <si>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</si>
  <si>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</si>
  <si>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</si>
  <si>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</si>
  <si>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</si>
  <si>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</si>
  <si>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</si>
  <si>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</si>
  <si>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</si>
  <si>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</si>
  <si>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</si>
  <si>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</si>
  <si>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</si>
  <si>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</si>
  <si>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</si>
  <si>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</si>
  <si>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</si>
  <si>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</si>
  <si>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</si>
  <si>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</si>
  <si>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</si>
  <si>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</si>
  <si>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</si>
  <si>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</si>
  <si>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</si>
  <si>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</si>
  <si>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</si>
  <si>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</si>
  <si>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</si>
  <si>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</si>
  <si>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</si>
  <si>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</si>
  <si>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</si>
  <si>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</si>
  <si>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</si>
  <si>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</si>
  <si>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</si>
  <si>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</si>
  <si>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</si>
  <si>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</si>
  <si>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</si>
  <si>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</si>
  <si>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</si>
  <si>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</si>
  <si>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</si>
  <si>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</si>
  <si>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</si>
  <si>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</si>
  <si>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</si>
  <si>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</si>
  <si>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</si>
  <si>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</si>
  <si>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</si>
  <si>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</si>
  <si>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</si>
  <si>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</si>
  <si>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</si>
  <si>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</si>
  <si>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</si>
  <si>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</si>
  <si>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</si>
  <si>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</si>
  <si>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</si>
  <si>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</si>
  <si>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</si>
  <si>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</si>
  <si>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</si>
  <si>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</si>
  <si>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</si>
  <si>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</si>
  <si>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</si>
  <si>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</si>
  <si>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</si>
  <si>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</si>
  <si>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</si>
  <si>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</si>
  <si>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</si>
  <si>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</si>
  <si>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</si>
  <si>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</si>
  <si>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</si>
  <si>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</si>
  <si>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</si>
  <si>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</si>
  <si>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</si>
  <si>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</si>
  <si>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</si>
  <si>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</si>
  <si>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</si>
  <si>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</si>
  <si>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</si>
  <si>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</si>
  <si>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</si>
  <si>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</si>
  <si>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</si>
  <si>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</si>
  <si>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</si>
  <si>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</si>
  <si>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</si>
  <si>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</si>
  <si>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</si>
  <si>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</si>
  <si>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</si>
  <si>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</si>
  <si>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</si>
  <si>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</si>
  <si>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</si>
  <si>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</si>
  <si>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</si>
  <si>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</si>
  <si>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</si>
  <si>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</si>
  <si>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</si>
  <si>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</si>
  <si>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</si>
  <si>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</si>
  <si>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</si>
  <si>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</si>
  <si>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</si>
  <si>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</si>
  <si>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</si>
  <si>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</si>
  <si>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</si>
  <si>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</si>
  <si>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</si>
  <si>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</si>
  <si>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</si>
  <si>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</si>
  <si>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</si>
  <si>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</si>
  <si>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</si>
  <si>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</si>
  <si>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</si>
  <si>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</si>
  <si>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</si>
  <si>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</si>
  <si>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</si>
  <si>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</si>
  <si>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</si>
  <si>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</si>
  <si>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</si>
  <si>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</si>
  <si>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</si>
  <si>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</si>
  <si>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</si>
  <si>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</si>
  <si>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</si>
  <si>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</si>
  <si>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</si>
  <si>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</si>
  <si>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</si>
  <si>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</si>
  <si>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</si>
  <si>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</si>
  <si>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</si>
  <si>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</si>
  <si>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</si>
  <si>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</si>
  <si>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</si>
  <si>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</si>
  <si>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</si>
  <si>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</si>
  <si>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</si>
  <si>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</si>
  <si>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</si>
  <si>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</si>
  <si>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</si>
  <si>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</si>
  <si>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</si>
  <si>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</si>
  <si>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</si>
  <si>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</si>
  <si>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</si>
  <si>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</si>
  <si>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</si>
  <si>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</si>
  <si>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</si>
  <si>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</si>
  <si>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</si>
  <si>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</si>
  <si>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</si>
  <si>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</si>
  <si>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</si>
  <si>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</si>
  <si>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</si>
  <si>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</si>
  <si>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</si>
  <si>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</si>
  <si>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</si>
  <si>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</si>
  <si>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</si>
  <si>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</si>
  <si>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</si>
  <si>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</si>
  <si>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</si>
  <si>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</si>
  <si>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</si>
  <si>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</si>
  <si>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</si>
  <si>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</si>
  <si>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</si>
  <si>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</si>
  <si>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</si>
  <si>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</si>
  <si>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</si>
  <si>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</si>
  <si>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</si>
  <si>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</si>
  <si>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</si>
  <si>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</si>
  <si>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</si>
  <si>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</si>
  <si>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</si>
  <si>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</si>
  <si>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</si>
  <si>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</si>
  <si>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</si>
  <si>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</si>
  <si>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</si>
  <si>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</si>
  <si>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</si>
  <si>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</si>
  <si>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</si>
  <si>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</si>
  <si>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</si>
  <si>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</si>
  <si>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</si>
  <si>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</si>
  <si>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</si>
  <si>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</si>
  <si>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</si>
  <si>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</si>
  <si>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</si>
  <si>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</si>
  <si>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</si>
  <si>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</si>
  <si>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</si>
  <si>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</si>
  <si>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</si>
  <si>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</si>
  <si>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</si>
  <si>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</si>
  <si>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</si>
  <si>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</si>
  <si>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</si>
  <si>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</si>
  <si>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</si>
  <si>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</si>
  <si>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</si>
  <si>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</si>
  <si>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</si>
  <si>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</si>
  <si>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</si>
  <si>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</si>
  <si>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</si>
  <si>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</si>
  <si>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</si>
  <si>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</si>
  <si>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</si>
  <si>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</si>
  <si>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</si>
  <si>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</si>
  <si>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</si>
  <si>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</si>
  <si>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</si>
  <si>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</si>
  <si>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</si>
  <si>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</si>
  <si>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</si>
  <si>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</si>
  <si>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</si>
  <si>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</si>
  <si>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</si>
  <si>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</si>
  <si>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</si>
  <si>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</si>
  <si>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</si>
  <si>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</si>
  <si>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</si>
  <si>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</si>
  <si>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</si>
  <si>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</si>
  <si>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</si>
  <si>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</si>
  <si>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</si>
  <si>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</si>
  <si>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</si>
  <si>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</si>
  <si>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</si>
  <si>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</si>
  <si>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</si>
  <si>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</si>
  <si>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</si>
  <si>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</si>
  <si>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</si>
  <si>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</si>
  <si>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</si>
  <si>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</si>
  <si>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</si>
  <si>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</si>
  <si>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</si>
  <si>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</si>
  <si>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</si>
  <si>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</si>
  <si>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</si>
  <si>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</si>
  <si>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</si>
  <si>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</si>
  <si>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</si>
  <si>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</si>
  <si>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</si>
  <si>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</si>
  <si>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</si>
  <si>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</si>
  <si>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</si>
  <si>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</si>
  <si>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</si>
  <si>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</si>
  <si>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</si>
  <si>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</si>
  <si>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</si>
  <si>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</si>
  <si>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</si>
  <si>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</si>
  <si>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</si>
  <si>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</si>
  <si>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</si>
  <si>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</si>
  <si>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</si>
  <si>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</si>
  <si>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</si>
  <si>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</si>
  <si>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</si>
  <si>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</si>
  <si>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</si>
  <si>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</si>
  <si>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</si>
  <si>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</si>
  <si>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</si>
  <si>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</si>
  <si>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</si>
  <si>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</si>
  <si>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</si>
  <si>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</si>
  <si>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</si>
  <si>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</si>
  <si>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</si>
  <si>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</si>
  <si>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</si>
  <si>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</si>
  <si>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</si>
  <si>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</si>
  <si>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</si>
  <si>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</si>
  <si>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</si>
  <si>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</si>
  <si>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</si>
  <si>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</si>
  <si>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</si>
  <si>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</si>
  <si>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</si>
  <si>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</si>
  <si>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</si>
  <si>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</si>
  <si>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</si>
  <si>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</si>
  <si>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</si>
  <si>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</si>
  <si>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</si>
  <si>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</si>
  <si>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</si>
  <si>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</si>
  <si>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</si>
  <si>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</si>
  <si>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</si>
  <si>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</si>
  <si>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</si>
  <si>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</si>
  <si>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</si>
  <si>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</si>
  <si>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</si>
  <si>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</si>
  <si>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</si>
  <si>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</si>
  <si>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</si>
  <si>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</si>
  <si>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</si>
  <si>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</si>
  <si>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</si>
  <si>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</si>
  <si>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</si>
  <si>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</si>
  <si>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</si>
  <si>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</si>
  <si>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</si>
  <si>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</si>
  <si>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</si>
  <si>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</si>
  <si>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</si>
  <si>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</si>
  <si>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</si>
  <si>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</si>
  <si>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</si>
  <si>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</si>
  <si>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</si>
  <si>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</si>
  <si>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</si>
  <si>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</si>
  <si>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</si>
  <si>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</si>
  <si>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</si>
  <si>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</si>
  <si>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</si>
  <si>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</si>
  <si>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</si>
  <si>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</si>
  <si>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</si>
  <si>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</si>
  <si>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</si>
  <si>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</si>
  <si>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</si>
  <si>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</si>
  <si>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</si>
  <si>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</si>
  <si>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</si>
  <si>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</si>
  <si>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</si>
  <si>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</si>
  <si>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</si>
  <si>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</si>
  <si>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</si>
  <si>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</si>
  <si>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</si>
  <si>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</si>
  <si>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</si>
  <si>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</si>
  <si>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</si>
  <si>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</si>
  <si>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</si>
  <si>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</si>
  <si>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</si>
  <si>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</si>
  <si>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</si>
  <si>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</si>
  <si>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</si>
  <si>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</si>
  <si>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</si>
  <si>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</si>
  <si>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</si>
  <si>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</si>
  <si>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</si>
  <si>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</si>
  <si>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</si>
  <si>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</si>
  <si>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</si>
  <si>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</si>
  <si>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</si>
  <si>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</si>
  <si>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</si>
  <si>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</si>
  <si>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</si>
  <si>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</si>
  <si>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</si>
  <si>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</si>
  <si>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</si>
  <si>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</si>
  <si>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</si>
  <si>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</si>
  <si>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</si>
  <si>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</si>
  <si>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</si>
  <si>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</si>
  <si>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</si>
  <si>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</si>
  <si>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</si>
  <si>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</si>
  <si>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</si>
  <si>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</si>
  <si>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</si>
  <si>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</si>
  <si>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</si>
  <si>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</si>
  <si>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</si>
  <si>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</si>
  <si>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</si>
  <si>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</si>
  <si>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</si>
  <si>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</si>
  <si>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</si>
  <si>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</si>
  <si>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</si>
  <si>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</si>
  <si>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</si>
  <si>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</si>
  <si>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</si>
  <si>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</si>
  <si>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</si>
  <si>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</si>
  <si>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</si>
  <si>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</si>
  <si>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</si>
  <si>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</si>
  <si>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</si>
  <si>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</si>
  <si>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</si>
  <si>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</si>
  <si>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</si>
  <si>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</si>
  <si>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</si>
  <si>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</si>
  <si>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</si>
  <si>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</si>
  <si>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</si>
  <si>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</si>
  <si>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</si>
  <si>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</si>
  <si>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</si>
  <si>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</si>
  <si>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</si>
  <si>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</si>
  <si>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</si>
  <si>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</si>
  <si>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</si>
  <si>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</si>
  <si>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</si>
  <si>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</si>
  <si>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</si>
  <si>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</si>
  <si>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</si>
  <si>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</si>
  <si>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</si>
  <si>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</si>
  <si>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</si>
  <si>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</si>
  <si>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</si>
  <si>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</si>
  <si>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</si>
  <si>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</si>
  <si>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</si>
  <si>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</si>
  <si>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</si>
  <si>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</si>
  <si>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</si>
  <si>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</si>
  <si>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</si>
  <si>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</si>
  <si>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</si>
  <si>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</si>
  <si>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</si>
  <si>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</si>
  <si>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</si>
  <si>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</si>
  <si>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</si>
  <si>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</si>
  <si>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</si>
  <si>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</si>
  <si>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</si>
  <si>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</si>
  <si>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</si>
  <si>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</si>
  <si>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</si>
  <si>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</si>
  <si>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</si>
  <si>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</si>
  <si>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</si>
  <si>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</si>
  <si>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</si>
  <si>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</si>
  <si>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</si>
  <si>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</si>
  <si>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</si>
  <si>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</si>
  <si>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</si>
  <si>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</si>
  <si>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</si>
  <si>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</si>
  <si>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</si>
  <si>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</si>
  <si>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</si>
  <si>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</si>
  <si>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</si>
  <si>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</si>
  <si>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</si>
  <si>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</si>
  <si>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</si>
  <si>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</si>
  <si>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</si>
  <si>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</si>
  <si>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</si>
  <si>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</si>
  <si>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</si>
  <si>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</si>
  <si>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</si>
  <si>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</si>
  <si>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</si>
  <si>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</si>
  <si>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</si>
  <si>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</si>
  <si>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</si>
  <si>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</si>
  <si>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</si>
  <si>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</si>
  <si>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</si>
  <si>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</si>
  <si>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</si>
  <si>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</si>
  <si>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</si>
  <si>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</si>
  <si>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</si>
  <si>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</si>
  <si>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</si>
  <si>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</si>
  <si>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</si>
  <si>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</si>
  <si>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</si>
  <si>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</si>
  <si>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</si>
  <si>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</si>
  <si>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</si>
  <si>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</si>
  <si>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</si>
  <si>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</si>
  <si>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</si>
  <si>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</si>
  <si>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</si>
  <si>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</si>
  <si>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</si>
  <si>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</si>
  <si>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</si>
  <si>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</si>
  <si>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</si>
  <si>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</si>
  <si>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</si>
  <si>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</si>
  <si>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</si>
  <si>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</si>
  <si>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</si>
  <si>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</si>
  <si>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</si>
  <si>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</si>
  <si>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</si>
  <si>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</si>
  <si>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</si>
  <si>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</si>
  <si>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</si>
  <si>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</si>
  <si>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</si>
  <si>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</si>
  <si>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</si>
  <si>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</si>
  <si>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</si>
  <si>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</si>
  <si>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</si>
  <si>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</si>
  <si>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</si>
  <si>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</si>
  <si>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</si>
  <si>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</si>
  <si>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</si>
  <si>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</si>
  <si>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</si>
  <si>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</si>
  <si>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</si>
  <si>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</si>
  <si>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</si>
  <si>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</si>
  <si>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</si>
  <si>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</si>
  <si>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</si>
  <si>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</si>
  <si>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</si>
  <si>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</si>
  <si>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</si>
  <si>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</si>
  <si>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</si>
  <si>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</si>
  <si>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</si>
  <si>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</si>
  <si>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</si>
  <si>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</si>
  <si>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</si>
  <si>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</si>
  <si>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</si>
  <si>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</si>
  <si>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</si>
  <si>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</si>
  <si>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</si>
  <si>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</si>
  <si>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</si>
  <si>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</si>
  <si>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</si>
  <si>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</si>
  <si>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</si>
  <si>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</si>
  <si>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</si>
  <si>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</si>
  <si>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</si>
  <si>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</si>
  <si>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</si>
  <si>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</si>
  <si>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</si>
  <si>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</si>
  <si>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</si>
  <si>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</si>
  <si>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</si>
  <si>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</si>
  <si>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</si>
  <si>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</si>
  <si>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</si>
  <si>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</si>
  <si>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</si>
  <si>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</si>
  <si>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</si>
  <si>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</si>
  <si>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</si>
  <si>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</si>
  <si>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</si>
  <si>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</si>
  <si>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</si>
  <si>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</si>
  <si>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</si>
  <si>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</si>
  <si>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</si>
  <si>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</si>
  <si>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</si>
  <si>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</si>
  <si>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</si>
  <si>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</si>
  <si>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</si>
  <si>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</si>
  <si>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</si>
  <si>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</si>
  <si>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</si>
  <si>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</si>
  <si>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</si>
  <si>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</si>
  <si>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</si>
  <si>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</si>
  <si>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</si>
  <si>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</si>
  <si>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</si>
  <si>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</si>
  <si>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</si>
  <si>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</si>
  <si>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</si>
  <si>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</si>
  <si>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</si>
  <si>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</si>
  <si>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</si>
  <si>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</si>
  <si>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</si>
  <si>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</si>
  <si>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</si>
  <si>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</si>
  <si>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</si>
  <si>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</si>
  <si>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</si>
  <si>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</si>
  <si>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</si>
  <si>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</si>
  <si>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</si>
  <si>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</si>
  <si>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</si>
  <si>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</si>
  <si>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</si>
  <si>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</si>
  <si>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</si>
  <si>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</si>
  <si>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</si>
  <si>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</si>
  <si>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</si>
  <si>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</si>
  <si>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</si>
  <si>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</si>
  <si>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</si>
  <si>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</si>
  <si>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</si>
  <si>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</si>
  <si>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</si>
  <si>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</si>
  <si>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</si>
  <si>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</si>
  <si>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</si>
  <si>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</si>
  <si>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</si>
  <si>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</si>
  <si>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</si>
  <si>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</si>
  <si>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</si>
  <si>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</si>
  <si>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</si>
  <si>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</si>
  <si>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</si>
  <si>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</si>
  <si>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</si>
  <si>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</si>
  <si>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</si>
  <si>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</si>
  <si>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</si>
  <si>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</si>
  <si>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</si>
  <si>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</si>
  <si>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</si>
  <si>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</si>
  <si>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</si>
  <si>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</si>
  <si>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</si>
  <si>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</si>
  <si>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</si>
  <si>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</si>
  <si>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</si>
  <si>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</si>
  <si>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</si>
  <si>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</si>
  <si>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</si>
  <si>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</si>
  <si>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</si>
  <si>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</si>
  <si>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</si>
  <si>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</si>
  <si>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</si>
  <si>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</si>
  <si>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</si>
  <si>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</si>
  <si>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</si>
  <si>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</si>
  <si>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</si>
  <si>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</si>
  <si>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</si>
  <si>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</si>
  <si>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</si>
  <si>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</si>
  <si>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</si>
  <si>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</si>
  <si>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</si>
  <si>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</si>
  <si>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</si>
  <si>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</si>
  <si>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</si>
  <si>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</si>
  <si>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</si>
  <si>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</si>
  <si>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</si>
  <si>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</si>
  <si>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</si>
  <si>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</si>
  <si>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</si>
  <si>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</si>
  <si>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</si>
  <si>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</si>
  <si>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</si>
  <si>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</si>
  <si>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</si>
  <si>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</si>
  <si>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</si>
  <si>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</si>
  <si>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</si>
  <si>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</si>
  <si>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</si>
  <si>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</si>
  <si>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</si>
  <si>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</si>
  <si>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</si>
  <si>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</si>
  <si>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</si>
  <si>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</si>
  <si>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</si>
  <si>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</si>
  <si>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</si>
  <si>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</si>
  <si>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</si>
  <si>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</si>
  <si>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</si>
  <si>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</si>
  <si>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</si>
  <si>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</si>
  <si>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</si>
  <si>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</si>
  <si>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</si>
  <si>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</si>
  <si>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</si>
  <si>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</si>
  <si>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</si>
  <si>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</si>
  <si>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</si>
  <si>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</si>
  <si>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</si>
  <si>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</si>
  <si>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</si>
  <si>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</si>
  <si>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</si>
  <si>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</si>
  <si>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</si>
  <si>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</si>
  <si>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</si>
  <si>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</si>
  <si>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</si>
  <si>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</si>
  <si>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</si>
  <si>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</si>
  <si>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</si>
  <si>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</si>
  <si>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</si>
  <si>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</si>
  <si>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</si>
  <si>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</si>
  <si>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</si>
  <si>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</si>
  <si>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</si>
  <si>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</si>
  <si>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</si>
  <si>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</si>
  <si>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</si>
  <si>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</si>
  <si>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</si>
  <si>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</si>
  <si>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</si>
  <si>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</si>
  <si>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</si>
  <si>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</si>
  <si>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</si>
  <si>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</si>
  <si>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</si>
  <si>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</si>
  <si>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</si>
  <si>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</si>
  <si>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</si>
  <si>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</si>
  <si>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</si>
  <si>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</si>
  <si>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</si>
  <si>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</si>
  <si>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</si>
  <si>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</si>
  <si>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</si>
  <si>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</si>
  <si>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</si>
  <si>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</si>
  <si>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</si>
  <si>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</si>
  <si>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</si>
  <si>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</si>
  <si>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</si>
  <si>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</si>
  <si>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</si>
  <si>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</si>
  <si>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</si>
  <si>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</si>
  <si>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</si>
  <si>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</si>
  <si>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</si>
  <si>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</si>
  <si>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</si>
  <si>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</si>
  <si>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</si>
  <si>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</si>
  <si>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</si>
  <si>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</si>
  <si>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</si>
  <si>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</si>
  <si>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</si>
  <si>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</si>
  <si>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</si>
  <si>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</si>
  <si>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</si>
  <si>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</si>
  <si>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</si>
  <si>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</si>
  <si>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</si>
  <si>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</si>
  <si>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</si>
  <si>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</si>
  <si>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</si>
  <si>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</si>
  <si>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</si>
  <si>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</si>
  <si>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</si>
  <si>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</si>
  <si>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</si>
  <si>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</si>
  <si>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</si>
  <si>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</si>
  <si>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</si>
  <si>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</si>
  <si>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</si>
  <si>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</si>
  <si>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</si>
  <si>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</si>
  <si>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</si>
  <si>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</si>
  <si>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</si>
  <si>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</si>
  <si>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</si>
  <si>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</si>
  <si>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</si>
  <si>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</si>
  <si>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</si>
  <si>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</si>
  <si>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</si>
  <si>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</si>
  <si>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</si>
  <si>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</si>
  <si>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</si>
  <si>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</si>
  <si>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</si>
  <si>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</si>
  <si>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</si>
  <si>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</si>
  <si>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</si>
  <si>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</si>
  <si>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</si>
  <si>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</si>
  <si>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</si>
  <si>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</si>
  <si>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</si>
  <si>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</si>
  <si>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</si>
  <si>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</si>
  <si>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</si>
  <si>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</si>
  <si>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</si>
  <si>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</si>
  <si>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</si>
  <si>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</si>
  <si>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</si>
  <si>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</si>
  <si>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</si>
  <si>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</si>
  <si>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</si>
  <si>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</si>
  <si>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</si>
  <si>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</si>
  <si>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</si>
  <si>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</si>
  <si>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</si>
  <si>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</si>
  <si>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</si>
  <si>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</si>
  <si>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</si>
  <si>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</si>
  <si>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</si>
  <si>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</si>
  <si>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</si>
  <si>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</si>
  <si>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</si>
  <si>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</si>
  <si>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</si>
  <si>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</si>
  <si>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</si>
  <si>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</si>
  <si>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</si>
  <si>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</si>
  <si>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</si>
  <si>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</si>
  <si>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</si>
  <si>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</si>
  <si>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</si>
  <si>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</si>
  <si>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</si>
  <si>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</si>
  <si>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</si>
  <si>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</si>
  <si>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</si>
  <si>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</si>
  <si>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</si>
  <si>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</si>
  <si>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</si>
  <si>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</si>
  <si>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</si>
  <si>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</si>
  <si>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</si>
  <si>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</si>
  <si>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</si>
  <si>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</si>
  <si>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</si>
  <si>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</si>
  <si>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</si>
  <si>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</si>
  <si>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</si>
  <si>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</si>
  <si>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</si>
  <si>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</si>
  <si>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</si>
  <si>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</si>
  <si>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</si>
  <si>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</si>
  <si>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</si>
  <si>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</si>
  <si>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</si>
  <si>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</si>
  <si>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</si>
  <si>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</si>
  <si>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</si>
  <si>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</si>
  <si>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</si>
  <si>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</si>
  <si>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</si>
  <si>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</si>
  <si>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</si>
  <si>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</si>
  <si>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</si>
  <si>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</si>
  <si>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</si>
  <si>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</si>
  <si>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</si>
  <si>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</si>
  <si>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</si>
  <si>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</si>
  <si>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</si>
  <si>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</si>
  <si>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</si>
  <si>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</si>
  <si>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</si>
  <si>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</si>
  <si>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</si>
  <si>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</si>
  <si>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</si>
  <si>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</si>
  <si>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</si>
  <si>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</si>
  <si>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</si>
  <si>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</si>
  <si>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</si>
  <si>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</si>
  <si>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</si>
  <si>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</si>
  <si>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</si>
  <si>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</si>
  <si>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</si>
  <si>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</si>
  <si>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</si>
  <si>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</si>
  <si>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</si>
  <si>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</si>
  <si>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</si>
  <si>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</si>
  <si>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</si>
  <si>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</si>
  <si>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</si>
  <si>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</si>
  <si>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</si>
  <si>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</si>
  <si>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</si>
  <si>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</si>
  <si>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</si>
  <si>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</si>
  <si>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</si>
  <si>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</si>
  <si>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</si>
  <si>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</si>
  <si>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</si>
  <si>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</si>
  <si>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</si>
  <si>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</si>
  <si>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</si>
  <si>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</si>
  <si>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</si>
  <si>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</si>
  <si>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</si>
  <si>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</si>
  <si>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</si>
  <si>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</si>
  <si>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</si>
  <si>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</si>
  <si>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</si>
  <si>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</si>
  <si>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</si>
  <si>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</si>
  <si>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</si>
  <si>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</si>
  <si>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</si>
  <si>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</si>
  <si>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</si>
  <si>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</si>
  <si>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</si>
  <si>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</si>
  <si>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</si>
  <si>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</si>
  <si>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</si>
  <si>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</si>
  <si>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</si>
  <si>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</si>
  <si>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</si>
  <si>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</si>
  <si>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</si>
  <si>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</si>
  <si>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</si>
  <si>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</si>
  <si>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</si>
  <si>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</si>
  <si>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</si>
  <si>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</si>
  <si>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</si>
  <si>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</si>
  <si>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</si>
  <si>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</si>
  <si>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</si>
  <si>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</si>
  <si>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</si>
  <si>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</si>
  <si>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</si>
  <si>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</si>
  <si>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</si>
  <si>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</si>
  <si>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</si>
  <si>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</si>
  <si>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</si>
  <si>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</si>
  <si>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</si>
  <si>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</si>
  <si>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</si>
  <si>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</si>
  <si>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</si>
  <si>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</si>
  <si>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</si>
  <si>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</si>
  <si>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</si>
  <si>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</si>
  <si>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</si>
  <si>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</si>
  <si>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</si>
  <si>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</si>
  <si>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</si>
  <si>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</si>
  <si>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</si>
  <si>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</si>
  <si>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</si>
  <si>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</si>
  <si>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</si>
  <si>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</si>
  <si>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</si>
  <si>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</si>
  <si>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</si>
  <si>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</si>
  <si>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</si>
  <si>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</si>
  <si>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</si>
  <si>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</si>
  <si>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</si>
  <si>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</si>
  <si>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</si>
  <si>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</si>
  <si>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</si>
  <si>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</si>
  <si>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</si>
  <si>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</si>
  <si>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</si>
  <si>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</si>
  <si>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</si>
  <si>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</si>
  <si>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</si>
  <si>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</si>
  <si>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</si>
  <si>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</si>
  <si>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</si>
  <si>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</si>
  <si>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</si>
  <si>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</si>
  <si>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</si>
  <si>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</si>
  <si>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</si>
  <si>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</si>
  <si>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</si>
  <si>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</si>
  <si>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</si>
  <si>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</si>
  <si>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</si>
  <si>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</si>
  <si>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</si>
  <si>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</si>
  <si>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</si>
  <si>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</si>
  <si>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</si>
  <si>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</si>
  <si>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</si>
  <si>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</si>
  <si>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</si>
  <si>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</si>
  <si>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</si>
  <si>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</si>
  <si>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</si>
  <si>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</si>
  <si>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</si>
  <si>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</si>
  <si>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</si>
  <si>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</si>
  <si>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</si>
  <si>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</si>
  <si>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</si>
  <si>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</si>
  <si>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</si>
  <si>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</si>
  <si>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</si>
  <si>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</si>
  <si>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</si>
  <si>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</si>
  <si>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</si>
  <si>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</si>
  <si>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</si>
  <si>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</si>
  <si>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</si>
  <si>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</si>
  <si>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</si>
  <si>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</si>
  <si>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</si>
  <si>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</si>
  <si>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</si>
  <si>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</si>
  <si>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</si>
  <si>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</si>
  <si>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</si>
  <si>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</si>
  <si>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</si>
  <si>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</si>
  <si>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</si>
  <si>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</si>
  <si>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</si>
  <si>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</si>
  <si>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</si>
  <si>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</si>
  <si>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</si>
  <si>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</si>
  <si>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</si>
  <si>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</si>
  <si>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</si>
  <si>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</si>
  <si>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</si>
  <si>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</si>
  <si>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</si>
  <si>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</si>
  <si>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</si>
  <si>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</si>
  <si>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</si>
  <si>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</si>
  <si>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</si>
  <si>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</si>
  <si>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</si>
  <si>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</si>
  <si>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</si>
  <si>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</si>
  <si>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</si>
  <si>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</si>
  <si>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</si>
  <si>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</si>
  <si>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</si>
  <si>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</si>
  <si>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</si>
  <si>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</si>
  <si>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</si>
  <si>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</si>
  <si>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</si>
  <si>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</si>
  <si>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</si>
  <si>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</si>
  <si>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</si>
  <si>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</si>
  <si>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</si>
  <si>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</si>
  <si>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</si>
  <si>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</si>
  <si>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</si>
  <si>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</si>
  <si>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</si>
  <si>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</si>
  <si>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</si>
  <si>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</si>
  <si>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</si>
  <si>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</si>
  <si>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</si>
  <si>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</si>
  <si>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</si>
  <si>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</si>
  <si>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</si>
  <si>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</si>
  <si>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</si>
  <si>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</si>
  <si>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</si>
  <si>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</si>
  <si>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</si>
  <si>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</si>
  <si>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</si>
  <si>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</si>
  <si>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</si>
  <si>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</si>
  <si>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</si>
  <si>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</si>
  <si>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</si>
  <si>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</si>
  <si>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</si>
  <si>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</si>
  <si>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</si>
  <si>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</si>
  <si>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</si>
  <si>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</si>
  <si>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</si>
  <si>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</si>
  <si>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</si>
  <si>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</si>
  <si>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</si>
  <si>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</si>
  <si>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</si>
  <si>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</si>
  <si>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</si>
  <si>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</si>
  <si>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</si>
  <si>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</si>
  <si>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</si>
  <si>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</si>
  <si>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</si>
  <si>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</si>
  <si>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</si>
  <si>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</si>
  <si>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</si>
  <si>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</si>
  <si>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</si>
  <si>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</si>
  <si>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</si>
  <si>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</si>
  <si>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</si>
  <si>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</si>
  <si>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</si>
  <si>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</si>
  <si>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</si>
  <si>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</si>
  <si>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</si>
  <si>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</si>
  <si>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</si>
  <si>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</si>
  <si>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</si>
  <si>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</si>
  <si>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</si>
  <si>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</si>
  <si>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</si>
  <si>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</si>
  <si>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</si>
  <si>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</si>
  <si>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</si>
  <si>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</si>
  <si>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</si>
  <si>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</si>
  <si>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</si>
  <si>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</si>
  <si>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</si>
  <si>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</si>
  <si>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</si>
  <si>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</si>
  <si>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</si>
  <si>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</si>
  <si>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</si>
  <si>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</si>
  <si>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</si>
  <si>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</si>
  <si>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</si>
  <si>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</si>
  <si>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</si>
  <si>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</si>
  <si>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</si>
  <si>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</si>
  <si>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</si>
  <si>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</si>
  <si>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</si>
  <si>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</si>
  <si>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</si>
  <si>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</si>
  <si>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</si>
  <si>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</si>
  <si>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</si>
  <si>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</si>
  <si>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</si>
  <si>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</si>
  <si>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</si>
  <si>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</si>
  <si>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</si>
  <si>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</si>
  <si>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</si>
  <si>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</si>
  <si>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</si>
  <si>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</si>
  <si>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</si>
  <si>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</si>
  <si>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</si>
  <si>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</si>
  <si>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</si>
  <si>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</si>
  <si>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</si>
  <si>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</si>
  <si>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</si>
  <si>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</si>
  <si>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</si>
  <si>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</si>
  <si>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</si>
  <si>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</si>
  <si>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</si>
  <si>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</si>
  <si>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</si>
  <si>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</si>
  <si>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</si>
  <si>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</si>
  <si>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</si>
  <si>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</si>
  <si>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</si>
  <si>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</si>
  <si>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</si>
  <si>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</si>
  <si>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</si>
  <si>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</si>
  <si>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</si>
  <si>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</si>
  <si>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</si>
  <si>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</si>
  <si>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</si>
  <si>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</si>
  <si>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</si>
  <si>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</si>
  <si>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</si>
  <si>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</si>
  <si>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</si>
  <si>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</si>
  <si>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</si>
  <si>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</si>
  <si>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</si>
  <si>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</si>
  <si>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</si>
  <si>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</si>
  <si>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</si>
  <si>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</si>
  <si>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</si>
  <si>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</si>
  <si>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</si>
  <si>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</si>
  <si>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</si>
  <si>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</si>
  <si>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</si>
  <si>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</si>
  <si>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</si>
  <si>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</si>
  <si>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</si>
  <si>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</si>
  <si>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</si>
  <si>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</si>
  <si>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</si>
  <si>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</si>
  <si>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</si>
  <si>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</si>
  <si>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</si>
  <si>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</si>
  <si>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</si>
  <si>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</si>
  <si>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</si>
  <si>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</si>
  <si>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</si>
  <si>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</si>
  <si>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</si>
  <si>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</si>
  <si>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</si>
  <si>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</si>
  <si>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</si>
  <si>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</si>
  <si>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</si>
  <si>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</si>
  <si>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</si>
  <si>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</si>
  <si>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</si>
  <si>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</si>
  <si>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</si>
  <si>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</si>
  <si>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</si>
  <si>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</si>
  <si>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</si>
  <si>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</si>
  <si>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</si>
  <si>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</si>
  <si>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</si>
  <si>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</si>
  <si>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</si>
  <si>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</si>
  <si>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</si>
  <si>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</si>
  <si>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</si>
  <si>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</si>
  <si>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</si>
  <si>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</si>
  <si>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</si>
  <si>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</si>
  <si>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</si>
  <si>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</si>
  <si>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</si>
  <si>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</si>
  <si>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</si>
  <si>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</si>
  <si>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</si>
  <si>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</si>
  <si>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</si>
  <si>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</si>
  <si>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</si>
  <si>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</si>
  <si>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</si>
  <si>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</si>
  <si>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</si>
  <si>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</si>
  <si>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</si>
  <si>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</si>
  <si>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</si>
  <si>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</si>
  <si>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</si>
  <si>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</si>
  <si>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</si>
  <si>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</si>
  <si>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</si>
  <si>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</si>
  <si>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</si>
  <si>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</si>
  <si>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</si>
  <si>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</si>
  <si>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</si>
  <si>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</si>
  <si>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</si>
  <si>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</si>
  <si>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</si>
  <si>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</si>
  <si>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</si>
  <si>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</si>
  <si>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</si>
  <si>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</si>
  <si>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</si>
  <si>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</si>
  <si>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</si>
  <si>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</si>
  <si>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</si>
  <si>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</si>
  <si>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</si>
  <si>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</si>
  <si>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</si>
  <si>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</si>
  <si>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</si>
  <si>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</si>
  <si>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</si>
  <si>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</si>
  <si>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</si>
  <si>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</si>
  <si>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</si>
  <si>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</si>
  <si>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</si>
  <si>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</si>
  <si>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</si>
  <si>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</si>
  <si>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</si>
  <si>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</si>
  <si>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</si>
  <si>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</si>
  <si>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</si>
  <si>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</si>
  <si>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</si>
  <si>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</si>
  <si>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</si>
  <si>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</si>
  <si>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</si>
  <si>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</si>
  <si>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</si>
  <si>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</si>
  <si>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</si>
  <si>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</si>
  <si>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</si>
  <si>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</si>
  <si>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</si>
  <si>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</si>
  <si>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</si>
  <si>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</si>
  <si>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</si>
  <si>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</si>
  <si>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</si>
  <si>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</si>
  <si>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</si>
  <si>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</si>
  <si>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</si>
  <si>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</si>
  <si>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</si>
  <si>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</si>
  <si>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</si>
  <si>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</si>
  <si>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</si>
  <si>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</si>
  <si>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</si>
  <si>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</si>
  <si>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</si>
  <si>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</si>
  <si>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</si>
  <si>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</si>
  <si>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</si>
  <si>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</si>
  <si>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</si>
  <si>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</si>
  <si>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</si>
  <si>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</si>
  <si>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</si>
  <si>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</si>
  <si>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</si>
  <si>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</si>
  <si>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</si>
  <si>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</si>
  <si>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</si>
  <si>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</si>
  <si>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</si>
  <si>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</si>
  <si>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</si>
  <si>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</si>
  <si>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</si>
  <si>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</si>
  <si>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</si>
  <si>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</si>
  <si>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</si>
  <si>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</si>
  <si>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</si>
  <si>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</si>
  <si>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</si>
  <si>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</si>
  <si>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</si>
  <si>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</si>
  <si>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</si>
  <si>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</si>
  <si>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</si>
  <si>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</si>
  <si>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</si>
  <si>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</si>
  <si>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</si>
  <si>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</si>
  <si>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</si>
  <si>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</si>
  <si>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</si>
  <si>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</si>
  <si>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</si>
  <si>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</si>
  <si>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</si>
  <si>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</si>
  <si>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</si>
  <si>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</si>
  <si>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</si>
  <si>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</si>
  <si>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</si>
  <si>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</si>
  <si>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</si>
  <si>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</si>
  <si>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</si>
  <si>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</si>
  <si>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</si>
  <si>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</si>
  <si>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</si>
  <si>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</si>
  <si>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</si>
  <si>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</si>
  <si>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</si>
  <si>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</si>
  <si>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</si>
  <si>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</si>
  <si>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</si>
  <si>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</si>
  <si>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</si>
  <si>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</si>
  <si>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</si>
  <si>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</si>
  <si>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</si>
  <si>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</si>
  <si>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</si>
  <si>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</si>
  <si>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</si>
  <si>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</si>
  <si>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</si>
  <si>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</si>
  <si>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</si>
  <si>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</si>
  <si>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</si>
  <si>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</si>
  <si>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</si>
  <si>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</si>
  <si>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</si>
  <si>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</si>
  <si>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</si>
  <si>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</si>
  <si>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</si>
  <si>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</si>
  <si>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</si>
  <si>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</si>
  <si>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</si>
  <si>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</si>
  <si>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</si>
  <si>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</si>
  <si>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</si>
  <si>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</si>
  <si>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</si>
  <si>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</si>
  <si>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</si>
  <si>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</si>
  <si>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</si>
  <si>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</si>
  <si>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</si>
  <si>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</si>
  <si>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</si>
  <si>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</si>
  <si>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</si>
  <si>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</si>
  <si>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</si>
  <si>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</si>
  <si>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</si>
  <si>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</si>
  <si>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</si>
  <si>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</si>
  <si>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</si>
  <si>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</si>
  <si>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</si>
  <si>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</si>
  <si>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</si>
  <si>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</si>
  <si>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</si>
  <si>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</si>
  <si>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</si>
  <si>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</si>
  <si>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</si>
  <si>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</si>
  <si>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</si>
  <si>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</si>
  <si>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</si>
  <si>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</si>
  <si>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</si>
  <si>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</si>
  <si>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</si>
  <si>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</si>
  <si>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</si>
  <si>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</si>
  <si>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</si>
  <si>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</si>
  <si>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</si>
  <si>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</si>
  <si>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</si>
  <si>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</si>
  <si>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</si>
  <si>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</si>
  <si>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</si>
  <si>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</si>
  <si>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</si>
  <si>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</si>
  <si>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</si>
  <si>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</si>
  <si>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</si>
  <si>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</si>
  <si>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</si>
  <si>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</si>
  <si>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</si>
  <si>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</si>
  <si>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</si>
  <si>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</si>
  <si>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</si>
  <si>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</si>
  <si>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</si>
  <si>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</si>
  <si>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</si>
  <si>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</si>
  <si>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</si>
  <si>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</si>
  <si>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</si>
  <si>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</si>
  <si>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</si>
  <si>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</si>
  <si>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</si>
  <si>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</si>
  <si>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</si>
  <si>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</si>
  <si>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</si>
  <si>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</si>
  <si>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</si>
  <si>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</si>
  <si>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</si>
  <si>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</si>
  <si>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</si>
  <si>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</si>
  <si>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</si>
  <si>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</si>
  <si>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</si>
  <si>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</si>
  <si>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</si>
  <si>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</si>
  <si>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</si>
  <si>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</si>
  <si>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</si>
  <si>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</si>
  <si>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</si>
  <si>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</si>
  <si>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</si>
  <si>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</si>
  <si>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</si>
  <si>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</si>
  <si>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</si>
  <si>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</si>
  <si>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</si>
  <si>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</si>
  <si>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</si>
  <si>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</si>
  <si>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</si>
  <si>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</si>
  <si>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</si>
  <si>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</si>
  <si>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</si>
  <si>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</si>
  <si>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</si>
  <si>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</si>
  <si>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</si>
  <si>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</si>
  <si>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</si>
  <si>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</si>
  <si>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</si>
  <si>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</si>
  <si>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</si>
  <si>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</si>
  <si>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</si>
  <si>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</si>
  <si>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</si>
  <si>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</si>
  <si>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</si>
  <si>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</si>
  <si>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</si>
  <si>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</si>
  <si>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</si>
  <si>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</si>
  <si>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</si>
  <si>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</si>
  <si>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</si>
  <si>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</si>
  <si>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</si>
  <si>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</si>
  <si>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</si>
  <si>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</si>
  <si>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</si>
  <si>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</si>
  <si>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</si>
  <si>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</si>
  <si>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</si>
  <si>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</si>
  <si>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</si>
  <si>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</si>
  <si>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</si>
  <si>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</si>
  <si>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</si>
  <si>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</si>
  <si>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</si>
  <si>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</si>
  <si>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</si>
  <si>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</si>
  <si>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</si>
  <si>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</si>
  <si>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</si>
  <si>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</si>
  <si>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</si>
  <si>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</si>
  <si>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</si>
  <si>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</si>
  <si>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</si>
  <si>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</si>
  <si>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</si>
  <si>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</si>
  <si>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</si>
  <si>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</si>
  <si>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</si>
  <si>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</si>
  <si>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</si>
  <si>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</si>
  <si>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</si>
  <si>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</si>
  <si>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</si>
  <si>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</si>
  <si>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</si>
  <si>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</si>
  <si>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</si>
  <si>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</si>
  <si>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</si>
  <si>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</si>
  <si>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</si>
  <si>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</si>
  <si>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</si>
  <si>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</si>
  <si>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</si>
  <si>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</si>
  <si>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</si>
  <si>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</si>
  <si>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</si>
  <si>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</si>
  <si>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</si>
  <si>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</si>
  <si>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</si>
  <si>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</si>
  <si>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</si>
  <si>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</si>
  <si>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</si>
  <si>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</si>
  <si>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</si>
  <si>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</si>
  <si>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</si>
  <si>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</si>
  <si>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</si>
  <si>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</si>
  <si>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</si>
  <si>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</si>
  <si>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</si>
  <si>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</si>
  <si>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</si>
  <si>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</si>
  <si>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</si>
  <si>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</si>
  <si>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</si>
  <si>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</si>
  <si>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</si>
  <si>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</si>
  <si>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</si>
  <si>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</si>
  <si>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</si>
  <si>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</si>
  <si>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</si>
  <si>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</si>
  <si>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</si>
  <si>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</si>
  <si>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</si>
  <si>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</si>
  <si>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</si>
  <si>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</si>
  <si>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</si>
  <si>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</si>
  <si>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</si>
  <si>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</si>
  <si>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</si>
  <si>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</si>
  <si>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</si>
  <si>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</si>
  <si>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</si>
  <si>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</si>
  <si>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</si>
  <si>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</si>
  <si>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</si>
  <si>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</si>
  <si>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</si>
  <si>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</si>
  <si>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</si>
  <si>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</si>
  <si>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</si>
  <si>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</si>
  <si>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</si>
  <si>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</si>
  <si>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</si>
  <si>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</si>
  <si>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</si>
  <si>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</si>
  <si>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</si>
  <si>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</si>
  <si>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</si>
  <si>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</si>
  <si>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</si>
  <si>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</si>
  <si>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</si>
  <si>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</si>
  <si>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</si>
  <si>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</si>
  <si>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</si>
  <si>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</si>
  <si>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</si>
  <si>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</si>
  <si>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</si>
  <si>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</si>
  <si>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</si>
  <si>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</si>
  <si>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</si>
  <si>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</si>
  <si>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</si>
  <si>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</si>
  <si>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</si>
  <si>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</si>
  <si>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</si>
  <si>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</si>
  <si>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</si>
  <si>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</si>
  <si>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</si>
  <si>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</si>
  <si>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</si>
  <si>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</si>
  <si>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</si>
  <si>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</si>
  <si>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</si>
  <si>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</si>
  <si>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</si>
  <si>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</si>
  <si>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</si>
  <si>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</si>
  <si>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</si>
  <si>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</si>
  <si>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</si>
  <si>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</si>
  <si>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</si>
  <si>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</si>
  <si>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</si>
  <si>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</si>
  <si>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</si>
  <si>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</si>
  <si>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</si>
  <si>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</si>
  <si>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</si>
  <si>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</si>
  <si>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</si>
  <si>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</si>
  <si>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</si>
  <si>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</si>
  <si>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</si>
  <si>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</si>
  <si>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</si>
  <si>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</si>
  <si>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</si>
  <si>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</si>
  <si>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</si>
  <si>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</si>
  <si>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</si>
  <si>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</si>
  <si>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</si>
  <si>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</si>
  <si>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</si>
  <si>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</si>
  <si>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</si>
  <si>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</si>
  <si>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</si>
  <si>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</si>
  <si>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</si>
  <si>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</si>
  <si>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</si>
  <si>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</si>
  <si>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</si>
  <si>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</si>
  <si>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</si>
  <si>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</si>
  <si>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</si>
  <si>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</si>
  <si>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</si>
  <si>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</si>
  <si>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</si>
  <si>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</si>
  <si>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</si>
  <si>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</si>
  <si>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</si>
  <si>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</si>
  <si>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</si>
  <si>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</si>
  <si>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</si>
  <si>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</si>
  <si>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</si>
  <si>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</si>
  <si>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</si>
  <si>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</si>
  <si>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</si>
  <si>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</si>
  <si>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</si>
  <si>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</si>
  <si>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</si>
  <si>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</si>
  <si>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</si>
  <si>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</si>
  <si>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</si>
  <si>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</si>
  <si>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</si>
  <si>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</si>
  <si>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</si>
  <si>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</si>
  <si>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</si>
  <si>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</si>
  <si>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</si>
  <si>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</si>
  <si>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</si>
  <si>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</si>
  <si>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</si>
  <si>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</si>
  <si>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</si>
  <si>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</si>
  <si>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</si>
  <si>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</si>
  <si>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</si>
  <si>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</si>
  <si>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</si>
  <si>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</si>
  <si>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</si>
  <si>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</si>
  <si>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</si>
  <si>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</si>
  <si>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</si>
  <si>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</si>
  <si>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</si>
  <si>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</si>
  <si>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</si>
  <si>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</si>
  <si>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</si>
  <si>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</si>
  <si>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</si>
  <si>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</si>
  <si>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</si>
  <si>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</si>
  <si>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</si>
  <si>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</si>
  <si>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</si>
  <si>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</si>
  <si>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</si>
  <si>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</si>
  <si>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</si>
  <si>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</si>
  <si>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</si>
  <si>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</si>
  <si>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</si>
  <si>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</si>
  <si>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</si>
  <si>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</si>
  <si>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</si>
  <si>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</si>
  <si>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</si>
  <si>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</si>
  <si>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</si>
  <si>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</si>
  <si>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</si>
  <si>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</si>
  <si>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</si>
  <si>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</si>
  <si>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</si>
  <si>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</si>
  <si>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</si>
  <si>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</si>
  <si>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</si>
  <si>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</si>
  <si>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</si>
  <si>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</si>
  <si>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</si>
  <si>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</si>
  <si>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</si>
  <si>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</si>
  <si>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</si>
  <si>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</si>
  <si>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</si>
  <si>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</si>
  <si>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</si>
  <si>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</si>
  <si>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</si>
  <si>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</si>
  <si>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</si>
  <si>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</si>
  <si>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</si>
  <si>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</si>
  <si>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</si>
  <si>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</si>
  <si>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</si>
  <si>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</si>
  <si>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</si>
  <si>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</si>
  <si>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</si>
  <si>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</si>
  <si>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</si>
  <si>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</si>
  <si>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</si>
  <si>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</si>
  <si>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</si>
  <si>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</si>
  <si>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</si>
  <si>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</si>
  <si>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</si>
  <si>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</si>
  <si>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</si>
  <si>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</si>
  <si>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</si>
  <si>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</si>
  <si>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</si>
  <si>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</si>
  <si>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</si>
  <si>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</si>
  <si>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</si>
  <si>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</si>
  <si>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</si>
  <si>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</si>
  <si>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</si>
  <si>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</si>
  <si>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</si>
  <si>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</si>
  <si>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</si>
  <si>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</si>
  <si>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</si>
  <si>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</si>
  <si>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</si>
  <si>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</si>
  <si>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</si>
  <si>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</si>
  <si>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</si>
  <si>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</si>
  <si>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</si>
  <si>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</si>
  <si>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</si>
  <si>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</si>
  <si>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</si>
  <si>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</si>
  <si>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</si>
  <si>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</si>
  <si>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</si>
  <si>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</si>
  <si>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</si>
  <si>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</si>
  <si>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</si>
  <si>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</si>
  <si>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</si>
  <si>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</si>
  <si>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</si>
  <si>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</si>
  <si>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</si>
  <si>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</si>
  <si>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</si>
  <si>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</si>
  <si>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</si>
  <si>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</si>
  <si>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</si>
  <si>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</si>
  <si>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</si>
  <si>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</si>
  <si>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</si>
  <si>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</si>
  <si>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</si>
  <si>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</si>
  <si>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</si>
  <si>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</si>
  <si>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</si>
  <si>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</si>
  <si>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</si>
  <si>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</si>
  <si>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</si>
  <si>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</si>
  <si>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</si>
  <si>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</si>
  <si>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</si>
  <si>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</si>
  <si>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</si>
  <si>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</si>
  <si>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</si>
  <si>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</si>
  <si>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</si>
  <si>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</si>
  <si>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</si>
  <si>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</si>
  <si>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</si>
  <si>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</si>
  <si>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</si>
  <si>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</si>
  <si>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</si>
  <si>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</si>
  <si>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</si>
  <si>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</si>
  <si>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</si>
  <si>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</si>
  <si>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</si>
  <si>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</si>
  <si>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</si>
  <si>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</si>
  <si>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</si>
  <si>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</si>
  <si>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</si>
  <si>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</si>
  <si>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</si>
  <si>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</si>
  <si>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</si>
  <si>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</si>
  <si>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</si>
  <si>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</si>
  <si>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</si>
  <si>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</si>
  <si>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</si>
  <si>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</si>
  <si>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</si>
  <si>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</si>
  <si>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</si>
  <si>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</si>
  <si>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</si>
  <si>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</si>
  <si>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</si>
  <si>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</si>
  <si>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</si>
  <si>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</si>
  <si>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</si>
  <si>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</si>
  <si>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</si>
  <si>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</si>
  <si>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</si>
  <si>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</si>
  <si>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</si>
  <si>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</si>
  <si>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</si>
  <si>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</si>
  <si>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</si>
  <si>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</si>
  <si>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</si>
  <si>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</si>
  <si>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</si>
  <si>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</si>
  <si>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</si>
  <si>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</si>
  <si>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</si>
  <si>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</si>
  <si>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</si>
  <si>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</si>
  <si>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</si>
  <si>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</si>
  <si>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</si>
  <si>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</si>
  <si>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</si>
  <si>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</si>
  <si>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</si>
  <si>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</si>
  <si>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</si>
  <si>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</si>
  <si>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</si>
  <si>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</si>
  <si>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</si>
  <si>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</si>
  <si>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</si>
  <si>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</si>
  <si>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</si>
  <si>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</si>
  <si>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</si>
  <si>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</si>
  <si>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</si>
  <si>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</si>
  <si>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</si>
  <si>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</si>
  <si>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</si>
  <si>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</si>
  <si>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</si>
  <si>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</si>
  <si>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</si>
  <si>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</si>
  <si>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</si>
  <si>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</si>
  <si>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</si>
  <si>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</si>
  <si>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</si>
  <si>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</si>
  <si>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</si>
  <si>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</si>
  <si>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</si>
  <si>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</si>
  <si>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</si>
  <si>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</si>
  <si>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</si>
  <si>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</si>
  <si>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</si>
  <si>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</si>
  <si>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</si>
  <si>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</si>
  <si>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</si>
  <si>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</si>
  <si>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</si>
  <si>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</si>
  <si>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</si>
  <si>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</si>
  <si>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</si>
  <si>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</si>
  <si>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</si>
  <si>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</si>
  <si>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</si>
  <si>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</si>
  <si>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</si>
  <si>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</si>
  <si>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</si>
  <si>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</si>
  <si>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</si>
  <si>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</si>
  <si>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</si>
  <si>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</si>
  <si>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</si>
  <si>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</si>
  <si>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</si>
  <si>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</si>
  <si>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</si>
  <si>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</si>
  <si>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</si>
  <si>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</si>
  <si>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</si>
  <si>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</si>
  <si>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</si>
  <si>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</si>
  <si>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</si>
  <si>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</si>
  <si>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</si>
  <si>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</si>
  <si>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</si>
  <si>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</si>
  <si>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</si>
  <si>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</si>
  <si>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</si>
  <si>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</si>
  <si>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</si>
  <si>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</si>
  <si>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</si>
  <si>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</si>
  <si>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</si>
  <si>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</si>
  <si>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</si>
  <si>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</si>
  <si>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</si>
  <si>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</si>
  <si>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</si>
  <si>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</si>
  <si>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</si>
  <si>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</si>
  <si>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</si>
  <si>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</si>
  <si>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</si>
  <si>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</si>
  <si>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</si>
  <si>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</si>
  <si>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</si>
  <si>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</si>
  <si>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</si>
  <si>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</si>
  <si>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</si>
  <si>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</si>
  <si>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</si>
  <si>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</si>
  <si>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</si>
  <si>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</si>
  <si>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</si>
  <si>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</si>
  <si>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</si>
  <si>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</si>
  <si>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</si>
  <si>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</si>
  <si>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</si>
  <si>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</si>
  <si>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</si>
  <si>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</si>
  <si>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</si>
  <si>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</si>
  <si>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</si>
  <si>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</si>
  <si>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</si>
  <si>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</si>
  <si>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</si>
  <si>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</si>
  <si>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</si>
  <si>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</si>
  <si>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</si>
  <si>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</si>
  <si>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</si>
  <si>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</si>
  <si>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</si>
  <si>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</si>
  <si>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</si>
  <si>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</si>
  <si>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</si>
  <si>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</si>
  <si>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</si>
  <si>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</si>
  <si>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</si>
  <si>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</si>
  <si>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</si>
  <si>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</si>
  <si>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</si>
  <si>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</si>
  <si>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</si>
  <si>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</si>
  <si>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</si>
  <si>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</si>
  <si>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</si>
  <si>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</si>
  <si>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</si>
  <si>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</si>
  <si>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</si>
  <si>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</si>
  <si>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</si>
  <si>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</si>
  <si>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</si>
  <si>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</si>
  <si>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</si>
  <si>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</si>
  <si>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</si>
  <si>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</si>
  <si>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</si>
  <si>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</si>
  <si>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</si>
  <si>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</si>
  <si>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</si>
  <si>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</si>
  <si>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</si>
  <si>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</si>
  <si>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</si>
  <si>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</si>
  <si>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</si>
  <si>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</si>
  <si>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</si>
  <si>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</si>
  <si>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</si>
  <si>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</si>
  <si>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</si>
  <si>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</si>
  <si>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</si>
  <si>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</si>
  <si>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</si>
  <si>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</si>
  <si>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</si>
  <si>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</si>
  <si>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</si>
  <si>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</si>
  <si>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</si>
  <si>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</si>
  <si>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</si>
  <si>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</si>
  <si>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</si>
  <si>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</si>
  <si>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</si>
  <si>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</si>
  <si>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</si>
  <si>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</si>
  <si>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</si>
  <si>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</si>
  <si>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</si>
  <si>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</si>
  <si>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</si>
  <si>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</si>
  <si>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</si>
  <si>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</si>
  <si>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</si>
  <si>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</si>
  <si>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</si>
  <si>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</si>
  <si>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</si>
  <si>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</si>
  <si>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</si>
  <si>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</si>
  <si>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</si>
  <si>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</si>
  <si>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</si>
  <si>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</si>
  <si>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</si>
  <si>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</si>
  <si>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</si>
  <si>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</si>
  <si>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</si>
  <si>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</si>
  <si>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</si>
  <si>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</si>
  <si>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</si>
  <si>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</si>
  <si>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</si>
  <si>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</si>
  <si>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</si>
  <si>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</si>
  <si>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</si>
  <si>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</si>
  <si>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</si>
  <si>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</si>
  <si>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</si>
  <si>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</si>
  <si>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</si>
  <si>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</si>
  <si>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</si>
  <si>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</si>
  <si>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</si>
  <si>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</si>
  <si>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</si>
  <si>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</si>
  <si>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</si>
  <si>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</si>
  <si>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</si>
  <si>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</si>
  <si>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</si>
  <si>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</si>
  <si>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</si>
  <si>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</si>
  <si>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</si>
  <si>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</si>
  <si>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</si>
  <si>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</si>
  <si>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</si>
  <si>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</si>
  <si>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</si>
  <si>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</si>
  <si>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</si>
  <si>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</si>
  <si>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</si>
  <si>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</si>
  <si>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</si>
  <si>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</si>
  <si>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</si>
  <si>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</si>
  <si>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</si>
  <si>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</si>
  <si>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</si>
  <si>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</si>
  <si>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</si>
  <si>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</si>
  <si>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</si>
  <si>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</si>
  <si>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</si>
  <si>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</si>
  <si>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</si>
  <si>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</si>
  <si>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</si>
  <si>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</si>
  <si>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</si>
  <si>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</si>
  <si>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</si>
  <si>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</si>
  <si>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</si>
  <si>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</si>
  <si>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</si>
  <si>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</si>
  <si>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</si>
  <si>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</si>
  <si>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</si>
  <si>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</si>
  <si>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</si>
  <si>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</si>
  <si>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</si>
  <si>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</si>
  <si>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</si>
  <si>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</si>
  <si>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</si>
  <si>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</si>
  <si>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</si>
  <si>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</si>
  <si>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</si>
  <si>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</si>
  <si>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</si>
  <si>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</si>
  <si>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</si>
  <si>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</si>
  <si>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</si>
  <si>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</si>
  <si>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</si>
  <si>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</si>
  <si>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</si>
  <si>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</si>
  <si>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</si>
  <si>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</si>
  <si>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</si>
  <si>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</si>
  <si>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</si>
  <si>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</si>
  <si>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</si>
  <si>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</si>
  <si>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</si>
  <si>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</si>
  <si>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</si>
  <si>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</si>
  <si>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</si>
  <si>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</si>
  <si>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</si>
  <si>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</si>
  <si>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</si>
  <si>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</si>
  <si>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</si>
  <si>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</si>
  <si>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</si>
  <si>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</si>
  <si>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</si>
  <si>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</si>
  <si>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</si>
  <si>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</si>
  <si>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</si>
  <si>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</si>
  <si>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</si>
  <si>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</si>
  <si>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</si>
  <si>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</si>
  <si>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</si>
  <si>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</si>
  <si>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</si>
  <si>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</si>
  <si>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</si>
  <si>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</si>
  <si>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</si>
  <si>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</si>
  <si>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</si>
  <si>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</si>
  <si>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</si>
  <si>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</si>
  <si>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</si>
  <si>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</si>
  <si>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</si>
  <si>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</si>
  <si>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</si>
  <si>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</si>
  <si>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</si>
  <si>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</si>
  <si>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</si>
  <si>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</si>
  <si>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</si>
  <si>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</si>
  <si>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</si>
  <si>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</si>
  <si>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</si>
  <si>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</si>
  <si>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</si>
  <si>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</si>
  <si>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</si>
  <si>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</si>
  <si>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</si>
  <si>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</si>
  <si>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</si>
  <si>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</si>
  <si>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</si>
  <si>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</si>
  <si>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</si>
  <si>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</si>
  <si>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</si>
  <si>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</si>
  <si>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</si>
  <si>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</si>
  <si>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</si>
  <si>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</si>
  <si>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</si>
  <si>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</si>
  <si>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</si>
  <si>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</si>
  <si>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</si>
  <si>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</si>
  <si>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</si>
  <si>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</si>
  <si>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</si>
  <si>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</si>
  <si>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</si>
  <si>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</si>
  <si>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</si>
  <si>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</si>
  <si>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</si>
  <si>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</si>
  <si>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</si>
  <si>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</si>
  <si>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</si>
  <si>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</si>
  <si>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</si>
  <si>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</si>
  <si>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</si>
  <si>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</si>
  <si>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</si>
  <si>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</si>
  <si>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</si>
  <si>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</si>
  <si>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</si>
  <si>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</si>
  <si>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</si>
  <si>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</si>
  <si>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</si>
  <si>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</si>
  <si>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</si>
  <si>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</si>
  <si>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</si>
  <si>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</si>
  <si>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</si>
  <si>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</si>
  <si>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</si>
  <si>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</si>
  <si>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</si>
  <si>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</si>
  <si>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</si>
  <si>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</si>
  <si>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</si>
  <si>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</si>
  <si>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</si>
  <si>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</si>
  <si>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</si>
  <si>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</si>
  <si>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</si>
  <si>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</si>
  <si>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</si>
  <si>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</si>
  <si>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</si>
  <si>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</si>
  <si>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</si>
  <si>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</si>
  <si>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</si>
  <si>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</si>
  <si>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</si>
  <si>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</si>
  <si>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</si>
  <si>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</si>
  <si>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</si>
  <si>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</si>
  <si>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</si>
  <si>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</si>
  <si>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</si>
  <si>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</si>
  <si>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</si>
  <si>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</si>
  <si>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</si>
  <si>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</si>
  <si>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</si>
  <si>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</si>
  <si>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</si>
  <si>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</si>
  <si>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</si>
  <si>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</si>
  <si>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</si>
  <si>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</si>
  <si>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</si>
  <si>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</si>
  <si>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</si>
  <si>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</si>
  <si>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</si>
  <si>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</si>
  <si>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</si>
  <si>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</si>
  <si>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</si>
  <si>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</si>
  <si>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</si>
  <si>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</si>
  <si>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</si>
  <si>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</si>
  <si>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</si>
  <si>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</si>
  <si>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</si>
  <si>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</si>
  <si>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</si>
  <si>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</si>
  <si>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</si>
  <si>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</si>
  <si>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</si>
  <si>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</si>
  <si>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</si>
  <si>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</si>
  <si>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</si>
  <si>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</si>
  <si>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</si>
  <si>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</si>
  <si>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</si>
  <si>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</si>
  <si>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</si>
  <si>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</si>
  <si>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</si>
  <si>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</si>
  <si>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</si>
  <si>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</si>
  <si>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</si>
  <si>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</si>
  <si>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</si>
  <si>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</si>
  <si>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</si>
  <si>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</si>
  <si>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</si>
  <si>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</si>
  <si>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</si>
  <si>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</si>
  <si>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</si>
  <si>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</si>
  <si>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</si>
  <si>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</si>
  <si>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</si>
  <si>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</si>
  <si>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</si>
  <si>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</si>
  <si>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</si>
  <si>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</si>
  <si>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</si>
  <si>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</si>
  <si>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</si>
  <si>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</si>
  <si>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</si>
  <si>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</si>
  <si>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</si>
  <si>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</si>
  <si>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</si>
  <si>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</si>
  <si>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</si>
  <si>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</si>
  <si>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</si>
  <si>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</si>
  <si>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</si>
  <si>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</si>
  <si>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</si>
  <si>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</si>
  <si>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</si>
  <si>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</si>
  <si>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</si>
  <si>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</si>
  <si>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</si>
  <si>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</si>
  <si>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</si>
  <si>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</si>
  <si>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</si>
  <si>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</si>
  <si>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</si>
  <si>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</si>
  <si>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</si>
  <si>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</si>
  <si>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</si>
  <si>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</si>
  <si>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</si>
  <si>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</si>
  <si>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</si>
  <si>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</si>
  <si>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</si>
  <si>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</si>
  <si>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</si>
  <si>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</si>
  <si>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</si>
  <si>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</si>
  <si>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</si>
  <si>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</si>
  <si>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</si>
  <si>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</si>
  <si>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</si>
  <si>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</si>
  <si>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</si>
  <si>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</si>
  <si>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</si>
  <si>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</si>
  <si>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</si>
  <si>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</si>
  <si>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</si>
  <si>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</si>
  <si>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</si>
  <si>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</si>
  <si>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</si>
  <si>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</si>
  <si>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</si>
  <si>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</si>
  <si>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</si>
  <si>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</si>
  <si>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</si>
  <si>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</si>
  <si>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</si>
  <si>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</si>
  <si>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</si>
  <si>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</si>
  <si>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</si>
  <si>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</si>
  <si>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</si>
  <si>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</si>
  <si>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</si>
  <si>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</si>
  <si>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</si>
  <si>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</si>
  <si>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</si>
  <si>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</si>
  <si>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</si>
  <si>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</si>
  <si>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</si>
  <si>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</si>
  <si>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</si>
  <si>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</si>
  <si>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</si>
  <si>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</si>
  <si>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</si>
  <si>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</si>
  <si>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</si>
  <si>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</si>
  <si>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</si>
  <si>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</si>
  <si>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</si>
  <si>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</si>
  <si>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</si>
  <si>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</si>
  <si>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</si>
  <si>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</si>
  <si>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</si>
  <si>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</si>
  <si>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</si>
  <si>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</si>
  <si>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</si>
  <si>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</si>
  <si>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</si>
  <si>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</si>
  <si>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</si>
  <si>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</si>
  <si>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</si>
  <si>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</si>
  <si>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</si>
  <si>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</si>
  <si>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</si>
  <si>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</si>
  <si>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</si>
  <si>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</si>
  <si>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</si>
  <si>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</si>
  <si>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</si>
  <si>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</si>
  <si>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</si>
  <si>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</si>
  <si>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</si>
  <si>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</si>
  <si>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</si>
  <si>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</si>
  <si>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</si>
  <si>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</si>
  <si>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</si>
  <si>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</si>
  <si>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</si>
  <si>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</si>
  <si>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</si>
  <si>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</si>
  <si>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</si>
  <si>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</si>
  <si>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</si>
  <si>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</si>
  <si>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</si>
  <si>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</si>
  <si>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</si>
  <si>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</si>
  <si>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</si>
  <si>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</si>
  <si>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</si>
  <si>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</si>
  <si>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</si>
  <si>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</si>
  <si>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</si>
  <si>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</si>
  <si>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</si>
  <si>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</si>
  <si>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</si>
  <si>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</si>
  <si>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</si>
  <si>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</si>
  <si>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</si>
  <si>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</si>
  <si>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</si>
  <si>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</si>
  <si>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</si>
  <si>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</si>
  <si>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</si>
  <si>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</si>
  <si>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</si>
  <si>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</si>
  <si>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</si>
  <si>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</si>
  <si>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</si>
  <si>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</si>
  <si>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</si>
  <si>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</si>
  <si>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</si>
  <si>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</si>
  <si>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</si>
  <si>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</si>
  <si>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</si>
  <si>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</si>
  <si>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</si>
  <si>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</si>
  <si>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</si>
  <si>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</si>
  <si>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</si>
  <si>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</si>
  <si>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</si>
  <si>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</si>
  <si>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</si>
  <si>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</si>
  <si>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</si>
  <si>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</si>
  <si>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</si>
  <si>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</si>
  <si>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</si>
  <si>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</si>
  <si>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</si>
  <si>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</si>
  <si>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</si>
  <si>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</si>
  <si>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</si>
  <si>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</si>
  <si>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</si>
  <si>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</si>
  <si>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</si>
  <si>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</si>
  <si>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</si>
  <si>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</si>
  <si>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</si>
  <si>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</si>
  <si>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</si>
  <si>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</si>
  <si>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</si>
  <si>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</si>
  <si>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</si>
  <si>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</si>
  <si>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</si>
  <si>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</si>
  <si>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</si>
  <si>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</si>
  <si>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</si>
  <si>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</si>
  <si>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</si>
  <si>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</si>
  <si>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</si>
  <si>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</si>
  <si>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</si>
  <si>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</si>
  <si>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</si>
  <si>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</si>
  <si>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</si>
  <si>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</si>
  <si>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</si>
  <si>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</si>
  <si>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</si>
  <si>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</si>
  <si>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</si>
  <si>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</si>
  <si>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</si>
  <si>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</si>
  <si>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</si>
  <si>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</si>
  <si>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</si>
  <si>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</si>
  <si>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</si>
  <si>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</si>
  <si>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</si>
  <si>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</si>
  <si>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</si>
  <si>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</si>
  <si>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</si>
  <si>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</si>
  <si>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</si>
  <si>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</si>
  <si>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</si>
  <si>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</si>
  <si>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</si>
  <si>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</si>
  <si>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</si>
  <si>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</si>
  <si>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</si>
  <si>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</si>
  <si>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</si>
  <si>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</si>
  <si>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</si>
  <si>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</si>
  <si>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</si>
  <si>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</si>
  <si>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</si>
  <si>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</si>
  <si>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</si>
  <si>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</si>
  <si>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</si>
  <si>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</si>
  <si>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</si>
  <si>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</si>
  <si>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</si>
  <si>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</si>
  <si>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</si>
  <si>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</si>
  <si>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</si>
  <si>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</si>
  <si>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</si>
  <si>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</si>
  <si>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</si>
  <si>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</si>
  <si>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</si>
  <si>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</si>
  <si>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</si>
  <si>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</si>
  <si>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</si>
  <si>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</si>
  <si>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</si>
  <si>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</si>
  <si>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</si>
  <si>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</si>
  <si>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</si>
  <si>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</si>
  <si>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</si>
  <si>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</si>
  <si>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</si>
  <si>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</si>
  <si>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</si>
  <si>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</si>
  <si>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</si>
  <si>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</si>
  <si>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</si>
  <si>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</si>
  <si>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</si>
  <si>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</si>
  <si>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</si>
  <si>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</si>
  <si>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</si>
  <si>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</si>
  <si>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</si>
  <si>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</si>
  <si>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</si>
  <si>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</si>
  <si>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</si>
  <si>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</si>
  <si>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</si>
  <si>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</si>
  <si>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</si>
  <si>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</si>
  <si>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</si>
  <si>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</si>
  <si>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</si>
  <si>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</si>
  <si>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</si>
  <si>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</si>
  <si>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</si>
  <si>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</si>
  <si>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</si>
  <si>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</si>
  <si>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</si>
  <si>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</si>
  <si>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</si>
  <si>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</si>
  <si>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</si>
  <si>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</si>
  <si>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</si>
  <si>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</si>
  <si>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</si>
  <si>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</si>
  <si>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</si>
  <si>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</si>
  <si>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</si>
  <si>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</si>
  <si>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</si>
  <si>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</si>
  <si>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</si>
  <si>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</si>
  <si>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</si>
  <si>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</si>
  <si>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</si>
  <si>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</si>
  <si>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</si>
  <si>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</si>
  <si>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</si>
  <si>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</si>
  <si>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</si>
  <si>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</si>
  <si>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</si>
  <si>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</si>
  <si>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</si>
  <si>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</si>
  <si>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</si>
  <si>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</si>
  <si>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</si>
  <si>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</si>
  <si>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</si>
  <si>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</si>
  <si>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</si>
  <si>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</si>
  <si>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</si>
  <si>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</si>
  <si>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</si>
  <si>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</si>
  <si>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</si>
  <si>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</si>
  <si>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</si>
  <si>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</si>
  <si>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</si>
  <si>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</si>
  <si>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</si>
  <si>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</si>
  <si>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</si>
  <si>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</si>
  <si>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</si>
  <si>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</si>
  <si>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</si>
  <si>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</si>
  <si>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</si>
  <si>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</si>
  <si>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</si>
  <si>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</si>
  <si>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</si>
  <si>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</si>
  <si>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</si>
  <si>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</si>
  <si>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</si>
  <si>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</si>
  <si>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</si>
  <si>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</si>
  <si>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</si>
  <si>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</si>
  <si>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</si>
  <si>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</si>
  <si>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</si>
  <si>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</si>
  <si>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</si>
  <si>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</si>
  <si>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</si>
  <si>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</si>
  <si>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</si>
  <si>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</si>
  <si>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</si>
  <si>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</si>
  <si>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</si>
  <si>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</si>
  <si>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</si>
  <si>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</si>
  <si>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</si>
  <si>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</si>
  <si>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</si>
  <si>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</si>
  <si>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</si>
  <si>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</si>
  <si>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</si>
  <si>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</si>
  <si>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</si>
  <si>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</si>
  <si>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</si>
  <si>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</si>
  <si>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</si>
  <si>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</si>
  <si>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</si>
  <si>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</si>
  <si>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</si>
  <si>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</si>
  <si>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</si>
  <si>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</si>
  <si>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</si>
  <si>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</si>
  <si>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</si>
  <si>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</si>
  <si>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</si>
  <si>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</si>
  <si>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</si>
  <si>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</si>
  <si>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</si>
  <si>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</si>
  <si>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</si>
  <si>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</si>
  <si>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</si>
  <si>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</si>
  <si>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</si>
  <si>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</si>
  <si>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</si>
  <si>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</si>
  <si>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</si>
  <si>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</si>
  <si>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</si>
  <si>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</si>
  <si>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</si>
  <si>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</si>
  <si>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</si>
  <si>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</si>
  <si>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</si>
  <si>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</si>
  <si>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</si>
  <si>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</si>
  <si>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</si>
  <si>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</si>
  <si>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</si>
  <si>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</si>
  <si>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</si>
  <si>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</si>
  <si>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</si>
  <si>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</si>
  <si>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</si>
  <si>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</si>
  <si>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</si>
  <si>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</si>
  <si>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</si>
  <si>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</si>
  <si>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</si>
  <si>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</si>
  <si>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</si>
  <si>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</si>
  <si>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</si>
  <si>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</si>
  <si>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</si>
  <si>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</si>
  <si>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</si>
  <si>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</si>
  <si>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</si>
  <si>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</si>
  <si>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</si>
  <si>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</si>
  <si>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</si>
  <si>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</si>
  <si>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</si>
  <si>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</si>
  <si>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</si>
  <si>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</si>
  <si>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</si>
  <si>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</si>
  <si>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</si>
  <si>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</si>
  <si>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</si>
  <si>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</si>
  <si>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</si>
  <si>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</si>
  <si>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</si>
  <si>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</si>
  <si>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</si>
  <si>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</si>
  <si>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</si>
  <si>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</si>
  <si>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</si>
  <si>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</si>
  <si>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</si>
  <si>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</si>
  <si>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</si>
  <si>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</si>
  <si>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</si>
  <si>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</si>
  <si>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</si>
  <si>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</si>
  <si>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</si>
  <si>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</si>
  <si>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</si>
  <si>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</si>
  <si>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</si>
  <si>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</si>
  <si>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</si>
  <si>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</si>
  <si>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</si>
  <si>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</si>
  <si>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</si>
  <si>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</si>
  <si>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</si>
  <si>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</si>
  <si>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</si>
  <si>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</si>
  <si>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</si>
  <si>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</si>
  <si>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</si>
  <si>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</si>
  <si>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</si>
  <si>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</si>
  <si>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</si>
  <si>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</si>
  <si>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</si>
  <si>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</si>
  <si>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</si>
  <si>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</si>
  <si>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</si>
  <si>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</si>
  <si>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</si>
  <si>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</si>
  <si>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</si>
  <si>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</si>
  <si>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</si>
  <si>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</si>
  <si>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</si>
  <si>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</si>
  <si>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</si>
  <si>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</si>
  <si>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</si>
  <si>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</si>
  <si>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</si>
  <si>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</si>
  <si>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</si>
  <si>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</si>
  <si>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</si>
  <si>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</si>
  <si>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</si>
  <si>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</si>
  <si>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</si>
  <si>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</si>
  <si>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</si>
  <si>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</si>
  <si>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</si>
  <si>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</si>
  <si>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</si>
  <si>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</si>
  <si>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</si>
  <si>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</si>
  <si>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</si>
  <si>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</si>
  <si>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</si>
  <si>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</si>
  <si>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</si>
  <si>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</si>
  <si>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</si>
  <si>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</si>
  <si>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</si>
  <si>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</si>
  <si>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</si>
  <si>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</si>
  <si>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</si>
  <si>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</si>
  <si>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</si>
  <si>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</si>
  <si>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</si>
  <si>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</si>
  <si>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</si>
  <si>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</si>
  <si>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</si>
  <si>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</si>
  <si>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</si>
  <si>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</si>
  <si>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</si>
  <si>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</si>
  <si>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</si>
  <si>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</si>
  <si>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</si>
  <si>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</si>
  <si>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</si>
  <si>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</si>
  <si>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</si>
  <si>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</si>
  <si>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</si>
  <si>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</si>
  <si>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</si>
  <si>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</si>
  <si>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</si>
  <si>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</si>
  <si>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</si>
  <si>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</si>
  <si>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</si>
  <si>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</si>
  <si>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</si>
  <si>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</si>
  <si>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</si>
  <si>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</si>
  <si>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</si>
  <si>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</si>
  <si>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</si>
  <si>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</si>
  <si>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</si>
  <si>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</si>
  <si>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</si>
  <si>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</si>
  <si>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</si>
  <si>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</si>
  <si>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</si>
  <si>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</si>
  <si>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</si>
  <si>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</si>
  <si>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</si>
  <si>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</si>
  <si>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</si>
  <si>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</si>
  <si>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</si>
  <si>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</si>
  <si>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</si>
  <si>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</si>
  <si>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</si>
  <si>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</si>
  <si>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</si>
  <si>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</si>
  <si>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</si>
  <si>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</si>
  <si>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</si>
  <si>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</si>
  <si>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</si>
  <si>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</si>
  <si>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</si>
  <si>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</si>
  <si>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</si>
  <si>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</si>
  <si>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</si>
  <si>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</si>
  <si>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</si>
  <si>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</si>
  <si>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</si>
  <si>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</si>
  <si>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</si>
  <si>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</si>
  <si>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</si>
  <si>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</si>
  <si>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</si>
  <si>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</si>
  <si>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</si>
  <si>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</si>
  <si>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</si>
  <si>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</si>
  <si>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</si>
  <si>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</si>
  <si>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</si>
  <si>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</si>
  <si>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</si>
  <si>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</si>
  <si>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</si>
  <si>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</si>
  <si>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</si>
  <si>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</si>
  <si>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</si>
  <si>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</si>
  <si>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</si>
  <si>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</si>
  <si>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</si>
  <si>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</si>
  <si>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</si>
  <si>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</si>
  <si>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</si>
  <si>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</si>
  <si>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</si>
  <si>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</si>
  <si>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</si>
  <si>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</si>
  <si>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</si>
  <si>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</si>
  <si>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</si>
  <si>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</si>
  <si>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</si>
  <si>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</si>
  <si>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</si>
  <si>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</si>
  <si>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</si>
  <si>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</si>
  <si>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</si>
  <si>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</si>
  <si>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</si>
  <si>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</si>
  <si>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</si>
  <si>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</si>
  <si>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</si>
  <si>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</si>
  <si>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</si>
  <si>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</si>
  <si>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</si>
  <si>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</si>
  <si>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</si>
  <si>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</si>
  <si>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</si>
  <si>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</si>
  <si>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</si>
  <si>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</si>
  <si>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</si>
  <si>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</si>
  <si>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</si>
  <si>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</si>
  <si>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</si>
  <si>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</si>
  <si>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</si>
  <si>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</si>
  <si>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</si>
  <si>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</si>
  <si>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</si>
  <si>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</si>
  <si>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</si>
  <si>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</si>
  <si>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</si>
  <si>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</si>
  <si>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</si>
  <si>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</si>
  <si>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</si>
  <si>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</si>
  <si>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</si>
  <si>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</si>
  <si>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</si>
  <si>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</si>
  <si>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</si>
  <si>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</si>
  <si>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</si>
  <si>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</si>
  <si>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</si>
  <si>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</si>
  <si>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</si>
  <si>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</si>
  <si>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</si>
  <si>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</si>
  <si>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</si>
  <si>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</si>
  <si>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</si>
  <si>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</si>
  <si>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</si>
  <si>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</si>
  <si>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</si>
  <si>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</si>
  <si>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</si>
  <si>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</si>
  <si>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</si>
  <si>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</si>
  <si>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</si>
  <si>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</si>
  <si>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</si>
  <si>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</si>
  <si>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</si>
  <si>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</si>
  <si>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</si>
  <si>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</si>
  <si>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</si>
  <si>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</si>
  <si>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</si>
  <si>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</si>
  <si>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</si>
  <si>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</si>
  <si>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</si>
  <si>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</si>
  <si>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</si>
  <si>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</si>
  <si>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</si>
  <si>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</si>
  <si>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</si>
  <si>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</si>
  <si>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</si>
  <si>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</si>
  <si>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</si>
  <si>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</si>
  <si>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</si>
  <si>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</si>
  <si>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</si>
  <si>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</si>
  <si>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</si>
  <si>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</si>
  <si>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</si>
  <si>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</si>
  <si>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</si>
  <si>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</si>
  <si>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</si>
  <si>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</si>
  <si>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</si>
  <si>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</si>
  <si>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</si>
  <si>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</si>
  <si>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</si>
  <si>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</si>
  <si>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</si>
  <si>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</si>
  <si>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</si>
  <si>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</si>
  <si>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</si>
  <si>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</si>
  <si>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</si>
  <si>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</si>
  <si>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</si>
  <si>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</si>
  <si>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</si>
  <si>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</si>
  <si>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</si>
  <si>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</si>
  <si>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</si>
  <si>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</si>
  <si>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</si>
  <si>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</si>
  <si>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</si>
  <si>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</si>
  <si>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</si>
  <si>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</si>
  <si>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</si>
  <si>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</si>
  <si>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</si>
  <si>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</si>
  <si>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</si>
  <si>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</si>
  <si>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</si>
  <si>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</si>
  <si>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</si>
  <si>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</si>
  <si>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</si>
  <si>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</si>
  <si>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</si>
  <si>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</si>
  <si>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</si>
  <si>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</si>
  <si>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</si>
  <si>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</si>
  <si>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</si>
  <si>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</si>
  <si>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</si>
  <si>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</si>
  <si>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</si>
  <si>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</si>
  <si>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</si>
  <si>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</si>
  <si>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</si>
  <si>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</si>
  <si>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</si>
  <si>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</si>
  <si>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</si>
  <si>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</si>
  <si>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</si>
  <si>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</si>
  <si>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</si>
  <si>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</si>
  <si>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</si>
  <si>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</si>
  <si>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</si>
  <si>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</si>
  <si>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</si>
  <si>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</si>
  <si>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</si>
  <si>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</si>
  <si>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</si>
  <si>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</si>
  <si>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</si>
  <si>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</si>
  <si>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</si>
  <si>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</si>
  <si>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</si>
  <si>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</si>
  <si>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</si>
  <si>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</si>
  <si>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</si>
  <si>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</si>
  <si>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</si>
  <si>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</si>
  <si>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</si>
  <si>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</si>
  <si>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</si>
  <si>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</si>
  <si>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</si>
  <si>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</si>
  <si>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</si>
  <si>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</si>
  <si>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</si>
  <si>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</si>
  <si>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</si>
  <si>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</si>
  <si>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</si>
  <si>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</si>
  <si>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</si>
  <si>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</si>
  <si>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</si>
  <si>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</si>
  <si>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</si>
  <si>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</si>
  <si>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</si>
  <si>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</si>
  <si>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</si>
  <si>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</si>
  <si>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</si>
  <si>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</si>
  <si>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</si>
  <si>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</si>
  <si>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</si>
  <si>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</si>
  <si>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</si>
  <si>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</si>
  <si>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</si>
  <si>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</si>
  <si>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</si>
  <si>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</si>
  <si>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</si>
  <si>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</si>
  <si>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</si>
  <si>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</si>
  <si>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</si>
  <si>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</si>
  <si>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</si>
  <si>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</si>
  <si>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</si>
  <si>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</si>
  <si>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</si>
  <si>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</si>
  <si>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</si>
  <si>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</si>
  <si>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</si>
  <si>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</si>
  <si>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</si>
  <si>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</si>
  <si>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</si>
  <si>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</si>
  <si>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</si>
  <si>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</si>
  <si>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</si>
  <si>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</si>
  <si>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</si>
  <si>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</si>
  <si>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</si>
  <si>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</si>
  <si>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</si>
  <si>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</si>
  <si>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</si>
  <si>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</si>
  <si>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</si>
  <si>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</si>
  <si>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</si>
  <si>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</si>
  <si>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</si>
  <si>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</si>
  <si>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</si>
  <si>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</si>
  <si>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</si>
  <si>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</si>
  <si>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</si>
  <si>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</si>
  <si>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</si>
  <si>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</si>
  <si>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</si>
  <si>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</si>
  <si>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</si>
  <si>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</si>
  <si>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</si>
  <si>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</si>
  <si>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</si>
  <si>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</si>
  <si>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</si>
  <si>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</si>
  <si>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</si>
  <si>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</si>
  <si>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</si>
  <si>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</si>
  <si>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</si>
  <si>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</si>
  <si>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</si>
  <si>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</si>
  <si>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</si>
  <si>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</si>
  <si>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</si>
  <si>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</si>
  <si>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</si>
  <si>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</si>
  <si>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</si>
  <si>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</si>
  <si>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</si>
  <si>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</si>
  <si>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</si>
  <si>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</si>
  <si>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</si>
  <si>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</si>
  <si>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</si>
  <si>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</si>
  <si>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</si>
  <si>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</si>
  <si>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</si>
  <si>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</si>
  <si>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</si>
  <si>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</si>
  <si>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</si>
  <si>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</si>
  <si>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</si>
  <si>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</si>
  <si>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</si>
  <si>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</si>
  <si>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</si>
  <si>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</si>
  <si>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</si>
  <si>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</si>
  <si>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</si>
  <si>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</si>
  <si>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</si>
  <si>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</si>
  <si>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</si>
  <si>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</si>
  <si>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</si>
  <si>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</si>
  <si>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</si>
  <si>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</si>
  <si>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</si>
  <si>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</si>
  <si>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</si>
  <si>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</si>
  <si>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</si>
  <si>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</si>
  <si>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</si>
  <si>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</si>
  <si>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</si>
  <si>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</si>
  <si>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</si>
  <si>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</si>
  <si>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</si>
  <si>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</si>
  <si>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</si>
  <si>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</si>
  <si>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</si>
  <si>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</si>
  <si>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</si>
  <si>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</si>
  <si>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</si>
  <si>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</si>
  <si>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</si>
  <si>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</si>
  <si>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</si>
  <si>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</si>
  <si>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</si>
  <si>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</si>
  <si>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</si>
  <si>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</si>
  <si>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</si>
  <si>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</si>
  <si>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</si>
  <si>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</si>
  <si>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</si>
  <si>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</si>
  <si>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</si>
  <si>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</si>
  <si>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</si>
  <si>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</si>
  <si>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</si>
  <si>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</si>
  <si>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</si>
  <si>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</si>
  <si>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</si>
  <si>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</si>
  <si>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</si>
  <si>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</si>
  <si>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</si>
  <si>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</si>
  <si>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</si>
  <si>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</si>
  <si>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</si>
  <si>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</si>
  <si>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</si>
  <si>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</si>
  <si>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</si>
  <si>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</si>
  <si>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</si>
  <si>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</si>
  <si>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</si>
  <si>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</si>
  <si>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</si>
  <si>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</si>
  <si>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</si>
  <si>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</si>
  <si>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</si>
  <si>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</si>
  <si>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</si>
  <si>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</si>
  <si>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</si>
  <si>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</si>
  <si>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</si>
  <si>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</si>
  <si>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</si>
  <si>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</si>
  <si>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</si>
  <si>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</si>
  <si>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</si>
  <si>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</si>
  <si>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</si>
  <si>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</si>
  <si>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</si>
  <si>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</si>
  <si>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</si>
  <si>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</si>
  <si>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</si>
  <si>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</si>
  <si>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</si>
  <si>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</si>
  <si>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</si>
  <si>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</si>
  <si>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</si>
  <si>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</si>
  <si>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</si>
  <si>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</si>
  <si>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</si>
  <si>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</si>
  <si>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</si>
  <si>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</si>
  <si>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</si>
  <si>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</si>
  <si>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</si>
  <si>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</si>
  <si>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</si>
  <si>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</si>
  <si>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</si>
  <si>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</si>
  <si>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</si>
  <si>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</si>
  <si>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</si>
  <si>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</si>
  <si>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</si>
  <si>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</si>
  <si>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</si>
  <si>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</si>
  <si>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</si>
  <si>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</si>
  <si>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</si>
  <si>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</si>
  <si>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</si>
  <si>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</si>
  <si>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</si>
  <si>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</si>
  <si>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</si>
  <si>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</si>
  <si>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</si>
  <si>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</si>
  <si>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</si>
  <si>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</si>
  <si>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</si>
  <si>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</si>
  <si>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</si>
  <si>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</si>
  <si>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</si>
  <si>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</si>
  <si>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</si>
  <si>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</si>
  <si>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</si>
  <si>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</si>
  <si>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</si>
  <si>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</si>
  <si>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</si>
  <si>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</si>
  <si>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</si>
  <si>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</si>
  <si>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</si>
  <si>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</si>
  <si>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</si>
  <si>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</si>
  <si>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</si>
  <si>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</si>
  <si>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</si>
  <si>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</si>
  <si>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</si>
  <si>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</si>
  <si>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</si>
  <si>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</si>
  <si>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</si>
  <si>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</si>
  <si>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</si>
  <si>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</si>
  <si>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</si>
  <si>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</si>
  <si>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</si>
  <si>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</si>
  <si>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</si>
  <si>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</si>
  <si>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</si>
  <si>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</si>
  <si>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</si>
  <si>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</si>
  <si>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</si>
  <si>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</si>
  <si>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</si>
  <si>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</si>
  <si>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</si>
  <si>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</si>
  <si>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</si>
  <si>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</si>
  <si>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</si>
  <si>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</si>
  <si>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</si>
  <si>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</si>
  <si>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</si>
  <si>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</si>
  <si>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</si>
  <si>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</si>
  <si>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</si>
  <si>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</si>
  <si>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</si>
  <si>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</si>
  <si>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</si>
  <si>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</si>
  <si>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</si>
  <si>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</si>
  <si>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</si>
  <si>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</si>
  <si>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</si>
  <si>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</si>
  <si>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</si>
  <si>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</si>
  <si>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</si>
  <si>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</si>
  <si>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</si>
  <si>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</si>
  <si>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</si>
  <si>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</si>
  <si>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</si>
  <si>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</si>
  <si>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</si>
  <si>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</si>
  <si>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</si>
  <si>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</si>
  <si>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</si>
  <si>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</si>
  <si>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</si>
  <si>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</si>
  <si>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</si>
  <si>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</si>
  <si>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</si>
  <si>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</si>
  <si>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</si>
  <si>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</si>
  <si>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</si>
  <si>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</si>
  <si>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</si>
  <si>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</si>
  <si>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</si>
  <si>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</si>
  <si>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</si>
  <si>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</si>
  <si>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</si>
  <si>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</si>
  <si>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</si>
  <si>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</si>
  <si>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</si>
  <si>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</si>
  <si>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</si>
  <si>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</si>
  <si>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</si>
  <si>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</si>
  <si>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</si>
  <si>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</si>
  <si>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</si>
  <si>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</si>
  <si>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</si>
  <si>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</si>
  <si>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</si>
  <si>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</si>
  <si>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</si>
  <si>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</si>
  <si>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</si>
  <si>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</si>
  <si>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</si>
  <si>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</si>
  <si>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</si>
  <si>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</si>
  <si>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</si>
  <si>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</si>
  <si>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</si>
  <si>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</si>
  <si>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</si>
  <si>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</si>
  <si>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</si>
  <si>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</si>
  <si>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</si>
  <si>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</si>
  <si>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</si>
  <si>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</si>
  <si>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</si>
  <si>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</si>
  <si>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</si>
  <si>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</si>
  <si>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</si>
  <si>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</si>
  <si>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</si>
  <si>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</si>
  <si>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</si>
  <si>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</si>
  <si>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</si>
  <si>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</si>
  <si>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</si>
  <si>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</si>
  <si>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</si>
  <si>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</si>
  <si>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</si>
  <si>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</si>
  <si>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</si>
  <si>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</si>
  <si>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</si>
  <si>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</si>
  <si>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</si>
  <si>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</si>
  <si>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</si>
  <si>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</si>
  <si>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</si>
  <si>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</si>
  <si>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</si>
  <si>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</si>
  <si>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</si>
  <si>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</si>
  <si>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</si>
  <si>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</si>
  <si>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</si>
  <si>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</si>
  <si>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</si>
  <si>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</si>
  <si>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</si>
  <si>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</si>
  <si>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</si>
  <si>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</si>
  <si>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</si>
  <si>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</si>
  <si>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</si>
  <si>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</si>
  <si>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</si>
  <si>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</si>
  <si>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</si>
  <si>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</si>
  <si>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</si>
  <si>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</si>
  <si>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</si>
  <si>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</si>
  <si>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</si>
  <si>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</si>
  <si>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</si>
  <si>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</si>
  <si>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</si>
  <si>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</si>
  <si>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</si>
  <si>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</si>
  <si>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</si>
  <si>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</si>
  <si>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</si>
  <si>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</si>
  <si>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</si>
  <si>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</si>
  <si>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</si>
  <si>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</si>
  <si>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</si>
  <si>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</si>
  <si>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</si>
  <si>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</si>
  <si>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</si>
  <si>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</si>
  <si>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</si>
  <si>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</si>
  <si>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</si>
  <si>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</si>
  <si>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</si>
  <si>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</si>
  <si>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</si>
  <si>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</si>
  <si>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</si>
  <si>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</si>
  <si>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</si>
  <si>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</si>
  <si>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</si>
  <si>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</si>
  <si>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</si>
  <si>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</si>
  <si>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</si>
  <si>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</si>
  <si>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</si>
  <si>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</si>
  <si>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</si>
  <si>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</si>
  <si>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</si>
  <si>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</si>
  <si>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</si>
  <si>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</si>
  <si>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</si>
  <si>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</si>
  <si>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</si>
  <si>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</si>
  <si>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</si>
  <si>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</si>
  <si>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</si>
  <si>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</si>
  <si>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</si>
  <si>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</si>
  <si>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</si>
  <si>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</si>
  <si>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</si>
  <si>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</si>
  <si>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</si>
  <si>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</si>
  <si>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</si>
  <si>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</si>
  <si>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</si>
  <si>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</si>
  <si>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</si>
  <si>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</si>
  <si>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</si>
  <si>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</si>
  <si>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</si>
  <si>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</si>
  <si>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</si>
  <si>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</si>
  <si>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</si>
  <si>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</si>
  <si>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</si>
  <si>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</si>
  <si>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</si>
  <si>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</si>
  <si>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</si>
  <si>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</si>
  <si>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</si>
  <si>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</si>
  <si>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</si>
  <si>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</si>
  <si>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</si>
  <si>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</si>
  <si>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</si>
  <si>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</si>
  <si>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</si>
  <si>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</si>
  <si>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</si>
  <si>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</si>
  <si>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</si>
  <si>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</si>
  <si>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</si>
  <si>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</si>
  <si>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</si>
  <si>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</si>
  <si>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</si>
  <si>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</si>
  <si>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</si>
  <si>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</si>
  <si>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</si>
  <si>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</si>
  <si>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</si>
  <si>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</si>
  <si>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</si>
  <si>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</si>
  <si>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</si>
  <si>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</si>
  <si>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</si>
  <si>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</si>
  <si>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</si>
  <si>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</si>
  <si>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</si>
  <si>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</si>
  <si>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</si>
  <si>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</si>
  <si>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</si>
  <si>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</si>
  <si>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</si>
  <si>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</si>
  <si>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</si>
  <si>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</si>
  <si>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</si>
  <si>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</si>
  <si>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</si>
  <si>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</si>
  <si>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</si>
  <si>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</si>
  <si>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</si>
  <si>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</si>
  <si>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</si>
  <si>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</si>
  <si>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</si>
  <si>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</si>
  <si>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</si>
  <si>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</si>
  <si>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</si>
  <si>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</si>
  <si>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</si>
  <si>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</si>
  <si>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</si>
  <si>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</si>
  <si>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</si>
  <si>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</si>
  <si>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</si>
  <si>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</si>
  <si>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</si>
  <si>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</si>
  <si>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</si>
  <si>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</si>
  <si>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</si>
  <si>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</si>
  <si>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</si>
  <si>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</si>
  <si>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</si>
  <si>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</si>
  <si>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</si>
  <si>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</si>
  <si>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</si>
  <si>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</si>
  <si>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</si>
  <si>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</si>
  <si>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</si>
  <si>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</si>
  <si>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</si>
  <si>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</si>
  <si>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</si>
  <si>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</si>
  <si>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</si>
  <si>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</si>
  <si>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</si>
  <si>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</si>
  <si>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</si>
  <si>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</si>
  <si>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</si>
  <si>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</si>
  <si>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</si>
  <si>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</si>
  <si>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</si>
  <si>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</si>
  <si>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</si>
  <si>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</si>
  <si>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</si>
  <si>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</si>
  <si>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</si>
  <si>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</si>
  <si>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</si>
  <si>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</si>
  <si>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</si>
  <si>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</si>
  <si>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</si>
  <si>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</si>
  <si>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</si>
  <si>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</si>
  <si>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</si>
  <si>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</si>
  <si>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</si>
  <si>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</si>
  <si>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</si>
  <si>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</si>
  <si>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</si>
  <si>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</si>
  <si>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</si>
  <si>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</si>
  <si>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</si>
  <si>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</si>
  <si>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</si>
  <si>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</si>
  <si>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</si>
  <si>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</si>
  <si>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</si>
  <si>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</si>
  <si>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</si>
  <si>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</si>
  <si>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</si>
  <si>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</si>
  <si>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</si>
  <si>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</si>
  <si>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</si>
  <si>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</si>
  <si>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</si>
  <si>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</si>
  <si>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</si>
  <si>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</si>
  <si>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</si>
  <si>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</si>
  <si>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</si>
  <si>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</si>
  <si>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</si>
  <si>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</si>
  <si>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</si>
  <si>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</si>
  <si>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</si>
  <si>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</si>
  <si>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</si>
  <si>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</si>
  <si>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</si>
  <si>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</si>
  <si>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</si>
  <si>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</si>
  <si>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</si>
  <si>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</si>
  <si>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</si>
  <si>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</si>
  <si>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</si>
  <si>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</si>
  <si>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</si>
  <si>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</si>
  <si>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</si>
  <si>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</si>
  <si>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</si>
  <si>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</si>
  <si>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</si>
  <si>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</si>
  <si>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</si>
  <si>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</si>
  <si>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</si>
  <si>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</si>
  <si>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</si>
  <si>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</si>
  <si>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</si>
  <si>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</si>
  <si>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</si>
  <si>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</si>
  <si>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</si>
  <si>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</si>
  <si>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</si>
  <si>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</si>
  <si>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</si>
  <si>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</si>
  <si>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</si>
  <si>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</si>
  <si>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</si>
  <si>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</si>
  <si>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</si>
  <si>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</si>
  <si>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</si>
  <si>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</si>
  <si>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</si>
  <si>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</si>
  <si>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</si>
  <si>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</si>
  <si>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</si>
  <si>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</si>
  <si>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</si>
  <si>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</si>
  <si>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</si>
  <si>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</si>
  <si>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</si>
  <si>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</si>
  <si>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</si>
  <si>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</si>
  <si>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</si>
  <si>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</si>
  <si>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</si>
  <si>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</si>
  <si>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</si>
  <si>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</si>
  <si>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</si>
  <si>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</si>
  <si>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</si>
  <si>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</si>
  <si>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</si>
  <si>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</si>
  <si>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</si>
  <si>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</si>
  <si>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</si>
  <si>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</si>
  <si>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</si>
  <si>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</si>
  <si>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</si>
  <si>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</si>
  <si>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</si>
  <si>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</si>
  <si>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</si>
  <si>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</si>
  <si>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</si>
  <si>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</si>
  <si>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</si>
  <si>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</si>
  <si>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</si>
  <si>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</si>
  <si>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</si>
  <si>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</si>
  <si>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</si>
  <si>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</si>
  <si>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</si>
  <si>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</si>
  <si>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</si>
  <si>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</si>
  <si>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</si>
  <si>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</si>
  <si>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</si>
  <si>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</si>
  <si>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</si>
  <si>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</si>
  <si>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</si>
  <si>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</si>
  <si>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</si>
  <si>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</si>
  <si>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</si>
  <si>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</si>
  <si>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</si>
  <si>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</si>
  <si>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</si>
  <si>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</si>
  <si>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</si>
  <si>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</si>
  <si>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</si>
  <si>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</si>
  <si>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</si>
  <si>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</si>
  <si>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</si>
  <si>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</si>
  <si>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</si>
  <si>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</si>
  <si>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</si>
  <si>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</si>
  <si>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</si>
  <si>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</si>
  <si>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</si>
  <si>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</si>
  <si>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</si>
  <si>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</si>
  <si>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</si>
  <si>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</si>
  <si>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</si>
  <si>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</si>
  <si>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</si>
  <si>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</si>
  <si>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</si>
  <si>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</si>
  <si>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</si>
  <si>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</si>
  <si>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</si>
  <si>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</si>
  <si>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</si>
  <si>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</si>
  <si>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</si>
  <si>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</si>
  <si>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</si>
  <si>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</si>
  <si>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</si>
  <si>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</si>
  <si>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</si>
  <si>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</si>
  <si>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</si>
  <si>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</si>
  <si>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</si>
  <si>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</si>
  <si>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</si>
  <si>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</si>
  <si>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</si>
  <si>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</si>
  <si>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</si>
  <si>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</si>
  <si>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</si>
  <si>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</si>
  <si>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</si>
  <si>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</si>
  <si>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</si>
  <si>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</si>
  <si>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</si>
  <si>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</si>
  <si>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</si>
  <si>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</si>
  <si>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</si>
  <si>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</si>
  <si>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</si>
  <si>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</si>
  <si>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</si>
  <si>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</si>
  <si>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</si>
  <si>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</si>
  <si>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</si>
  <si>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</si>
  <si>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</si>
  <si>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</si>
  <si>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</si>
  <si>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</si>
  <si>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</si>
  <si>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</si>
  <si>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</si>
  <si>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</si>
  <si>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</si>
  <si>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</si>
  <si>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</si>
  <si>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</si>
  <si>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</si>
  <si>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</si>
  <si>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</si>
  <si>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</si>
  <si>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</si>
  <si>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</si>
  <si>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</si>
  <si>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</si>
  <si>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</si>
  <si>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</si>
  <si>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</si>
  <si>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</si>
  <si>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</si>
  <si>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</si>
  <si>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</si>
  <si>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</si>
  <si>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</si>
  <si>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</si>
  <si>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</si>
  <si>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</si>
  <si>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</si>
  <si>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</si>
  <si>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</si>
  <si>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</si>
  <si>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</si>
  <si>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</si>
  <si>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</si>
  <si>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</si>
  <si>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</si>
  <si>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</si>
  <si>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</si>
  <si>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</si>
  <si>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</si>
  <si>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</si>
  <si>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</si>
  <si>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</si>
  <si>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</si>
  <si>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</si>
  <si>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</si>
  <si>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</si>
  <si>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</si>
  <si>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</si>
  <si>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</si>
  <si>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</si>
  <si>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</si>
  <si>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</si>
  <si>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</si>
  <si>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</si>
  <si>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</si>
  <si>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</si>
  <si>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</si>
  <si>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</si>
  <si>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</si>
  <si>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</si>
  <si>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</si>
  <si>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</si>
  <si>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</si>
  <si>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</si>
  <si>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</si>
  <si>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</si>
  <si>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</si>
  <si>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</si>
  <si>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</si>
  <si>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</si>
  <si>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</si>
  <si>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</si>
  <si>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</si>
  <si>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</si>
  <si>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</si>
  <si>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</si>
  <si>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</si>
  <si>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</si>
  <si>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</si>
  <si>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</si>
  <si>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</si>
  <si>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</si>
  <si>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</si>
  <si>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</si>
  <si>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</si>
  <si>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</si>
  <si>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</si>
  <si>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</si>
  <si>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</si>
  <si>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</si>
  <si>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</si>
  <si>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</si>
  <si>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</si>
  <si>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</si>
  <si>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</si>
  <si>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</si>
  <si>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</si>
  <si>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</si>
  <si>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</si>
  <si>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</si>
  <si>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</si>
  <si>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</si>
  <si>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</si>
  <si>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</si>
  <si>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</si>
  <si>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</si>
  <si>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</si>
  <si>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</si>
  <si>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</si>
  <si>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</si>
  <si>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</si>
  <si>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</si>
  <si>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</si>
  <si>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</si>
  <si>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</si>
  <si>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</si>
  <si>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</si>
  <si>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</si>
  <si>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</si>
  <si>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</si>
  <si>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</si>
  <si>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</si>
  <si>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</si>
  <si>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</si>
  <si>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</si>
  <si>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</si>
  <si>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</si>
  <si>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</si>
  <si>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</si>
  <si>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</si>
  <si>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</si>
  <si>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</si>
  <si>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</si>
  <si>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</si>
  <si>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</si>
  <si>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</si>
  <si>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</si>
  <si>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</si>
  <si>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</si>
  <si>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</si>
  <si>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</si>
  <si>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</si>
  <si>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</si>
  <si>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</si>
  <si>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</si>
  <si>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</si>
  <si>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</si>
  <si>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</si>
  <si>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</si>
  <si>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</si>
  <si>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</si>
  <si>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</si>
  <si>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</si>
  <si>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</si>
  <si>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</si>
  <si>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</si>
  <si>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</si>
  <si>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</si>
  <si>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</si>
  <si>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</si>
  <si>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</si>
  <si>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</si>
  <si>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</si>
  <si>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</si>
  <si>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</si>
  <si>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</si>
  <si>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</si>
  <si>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</si>
  <si>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</si>
  <si>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</si>
  <si>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</si>
  <si>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</si>
  <si>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</si>
  <si>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</si>
  <si>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</si>
  <si>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</si>
  <si>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</si>
  <si>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</si>
  <si>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</si>
  <si>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</si>
  <si>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</si>
  <si>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</si>
  <si>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</si>
  <si>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</si>
  <si>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</si>
  <si>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</si>
  <si>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</si>
  <si>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</si>
  <si>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</si>
  <si>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</si>
  <si>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</si>
  <si>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</si>
  <si>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</si>
  <si>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</si>
  <si>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</si>
  <si>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</si>
  <si>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</si>
  <si>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</si>
  <si>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</si>
  <si>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</si>
  <si>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</si>
  <si>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</si>
  <si>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</si>
  <si>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</si>
  <si>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</si>
  <si>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</si>
  <si>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</si>
  <si>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</si>
  <si>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</si>
  <si>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</si>
  <si>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</si>
  <si>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</si>
  <si>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</si>
  <si>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</si>
  <si>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</si>
  <si>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</si>
  <si>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</si>
  <si>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</si>
  <si>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</si>
  <si>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</si>
  <si>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</si>
  <si>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</si>
  <si>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</si>
  <si>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</si>
  <si>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</si>
  <si>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</si>
  <si>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</si>
  <si>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</si>
  <si>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</si>
  <si>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</si>
  <si>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</si>
  <si>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</si>
  <si>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</si>
  <si>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</si>
  <si>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</si>
  <si>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</si>
  <si>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</si>
  <si>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</si>
  <si>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</si>
  <si>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</si>
  <si>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</si>
  <si>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</si>
  <si>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</si>
  <si>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</si>
  <si>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</si>
  <si>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</si>
  <si>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</si>
  <si>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</si>
  <si>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</si>
  <si>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</si>
  <si>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</si>
  <si>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</si>
  <si>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</si>
  <si>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</si>
  <si>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</si>
  <si>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</si>
  <si>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</si>
  <si>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</si>
  <si>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</si>
  <si>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</si>
  <si>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</si>
  <si>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</si>
  <si>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</si>
  <si>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</si>
  <si>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</si>
  <si>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</si>
  <si>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</si>
  <si>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</si>
  <si>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</si>
  <si>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</si>
  <si>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</si>
  <si>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</si>
  <si>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</si>
  <si>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</si>
  <si>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</si>
  <si>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</si>
  <si>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</si>
  <si>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</si>
  <si>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</si>
  <si>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</si>
  <si>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</si>
  <si>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</si>
  <si>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</si>
  <si>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</si>
  <si>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</si>
  <si>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</si>
  <si>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</si>
  <si>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</si>
  <si>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</si>
  <si>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</si>
  <si>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</si>
  <si>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</si>
  <si>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</si>
  <si>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</si>
  <si>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</si>
  <si>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</si>
  <si>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</si>
  <si>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</si>
  <si>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</si>
  <si>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</si>
  <si>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</si>
  <si>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</si>
  <si>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</si>
  <si>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</si>
  <si>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</si>
  <si>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</si>
  <si>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</si>
  <si>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</si>
  <si>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</si>
  <si>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</si>
  <si>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</si>
  <si>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</si>
  <si>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</si>
  <si>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</si>
  <si>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</si>
  <si>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</si>
  <si>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</si>
  <si>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</si>
  <si>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</si>
  <si>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</si>
  <si>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</si>
  <si>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</si>
  <si>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</si>
  <si>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</si>
  <si>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</si>
  <si>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</si>
  <si>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</si>
  <si>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</si>
  <si>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</si>
  <si>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</si>
  <si>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</si>
  <si>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</si>
  <si>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</si>
  <si>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</si>
  <si>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</si>
  <si>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</si>
  <si>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</si>
  <si>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</si>
  <si>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</si>
  <si>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</si>
  <si>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</si>
  <si>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</si>
  <si>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</si>
  <si>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</si>
  <si>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</si>
  <si>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</si>
  <si>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</si>
  <si>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</si>
  <si>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</si>
  <si>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</si>
  <si>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</si>
  <si>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</si>
  <si>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</si>
  <si>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</si>
  <si>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</si>
  <si>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</si>
  <si>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</si>
  <si>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</si>
  <si>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</si>
  <si>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</si>
  <si>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</si>
  <si>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</si>
  <si>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</si>
  <si>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</si>
  <si>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</si>
  <si>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</si>
  <si>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</si>
  <si>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</si>
  <si>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</si>
  <si>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</si>
  <si>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</si>
  <si>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</si>
  <si>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</si>
  <si>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</si>
  <si>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</si>
  <si>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</si>
  <si>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</si>
  <si>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</si>
  <si>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</si>
  <si>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</si>
  <si>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</si>
  <si>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</si>
  <si>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</si>
  <si>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</si>
  <si>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</si>
  <si>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</si>
  <si>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</si>
  <si>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</si>
  <si>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</si>
  <si>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</si>
  <si>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</si>
  <si>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</si>
  <si>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</si>
  <si>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</si>
  <si>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</si>
  <si>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</si>
  <si>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</si>
  <si>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</si>
  <si>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</si>
  <si>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</si>
  <si>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</si>
  <si>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</si>
  <si>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</si>
  <si>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</si>
  <si>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</si>
  <si>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</si>
  <si>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</si>
  <si>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</si>
  <si>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</si>
  <si>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</si>
  <si>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</si>
  <si>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</si>
  <si>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</si>
  <si>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</si>
  <si>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</si>
  <si>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</si>
  <si>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</si>
  <si>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</si>
  <si>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</si>
  <si>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</si>
  <si>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</si>
  <si>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</si>
  <si>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</si>
  <si>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</si>
  <si>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</si>
  <si>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</si>
  <si>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</si>
  <si>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</si>
  <si>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</si>
  <si>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</si>
  <si>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</si>
  <si>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</si>
  <si>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</si>
  <si>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</si>
  <si>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</si>
  <si>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</si>
  <si>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</si>
  <si>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</si>
  <si>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</si>
  <si>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</si>
  <si>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</si>
  <si>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</si>
  <si>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</si>
  <si>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</si>
  <si>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</si>
  <si>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</si>
  <si>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</si>
  <si>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</si>
  <si>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</si>
  <si>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</si>
  <si>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</si>
  <si>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</si>
  <si>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</si>
  <si>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</si>
  <si>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</si>
  <si>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</si>
  <si>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</si>
  <si>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</si>
  <si>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</si>
  <si>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</si>
  <si>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</si>
  <si>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</si>
  <si>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</si>
  <si>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</si>
  <si>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</si>
  <si>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</si>
  <si>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</si>
  <si>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</si>
  <si>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</si>
  <si>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</si>
  <si>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</si>
  <si>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</si>
  <si>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</si>
  <si>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</si>
  <si>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</si>
  <si>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</si>
  <si>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</si>
  <si>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</si>
  <si>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</si>
  <si>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</si>
  <si>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</si>
  <si>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</si>
  <si>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</si>
  <si>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</si>
  <si>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</si>
  <si>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</si>
  <si>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</si>
  <si>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</si>
  <si>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</si>
  <si>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</si>
  <si>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</si>
  <si>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</si>
  <si>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</si>
  <si>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</si>
  <si>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</si>
  <si>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</si>
  <si>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</si>
  <si>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</si>
  <si>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</si>
  <si>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</si>
  <si>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</si>
  <si>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</si>
  <si>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</si>
  <si>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</si>
  <si>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</si>
  <si>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</si>
  <si>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</si>
  <si>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</si>
  <si>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</si>
  <si>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</si>
  <si>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</si>
  <si>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</si>
  <si>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</si>
  <si>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</si>
  <si>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</si>
  <si>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</si>
  <si>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</si>
  <si>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</si>
  <si>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</si>
  <si>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</si>
  <si>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</si>
  <si>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</si>
  <si>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</si>
  <si>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</si>
  <si>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</si>
  <si>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</si>
  <si>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</si>
  <si>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</si>
  <si>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</si>
  <si>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</si>
  <si>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</si>
  <si>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</si>
  <si>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</si>
  <si>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</si>
  <si>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</si>
  <si>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</si>
  <si>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</si>
  <si>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</si>
  <si>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</si>
  <si>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</si>
  <si>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</si>
  <si>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</si>
  <si>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</si>
  <si>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</si>
  <si>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</si>
  <si>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</si>
  <si>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</si>
  <si>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</si>
  <si>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</si>
  <si>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</si>
  <si>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</si>
  <si>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</si>
  <si>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</si>
  <si>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</si>
  <si>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</si>
  <si>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</si>
  <si>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</si>
  <si>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</si>
  <si>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</si>
  <si>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</si>
  <si>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</si>
  <si>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</si>
  <si>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</si>
  <si>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</si>
  <si>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</si>
  <si>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</si>
  <si>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</si>
  <si>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</si>
  <si>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</si>
  <si>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</si>
  <si>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</si>
  <si>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</si>
  <si>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</si>
  <si>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</si>
  <si>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</si>
  <si>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</si>
  <si>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</si>
  <si>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</si>
  <si>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</si>
  <si>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</si>
  <si>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</si>
  <si>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</si>
  <si>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</si>
  <si>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</si>
  <si>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</si>
  <si>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</si>
  <si>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</si>
  <si>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</si>
  <si>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</si>
  <si>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</si>
  <si>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</si>
  <si>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</si>
  <si>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</si>
  <si>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</si>
  <si>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</si>
  <si>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</si>
  <si>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</si>
  <si>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</si>
  <si>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</si>
  <si>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</si>
  <si>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</si>
  <si>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</si>
  <si>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</si>
  <si>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</si>
  <si>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</si>
  <si>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</si>
  <si>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</si>
  <si>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</si>
  <si>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</si>
  <si>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</si>
  <si>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</si>
  <si>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</si>
  <si>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</si>
  <si>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</si>
  <si>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</si>
  <si>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</si>
  <si>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</si>
  <si>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</si>
  <si>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</si>
  <si>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</si>
  <si>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</si>
  <si>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</si>
  <si>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</si>
  <si>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</si>
  <si>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</si>
  <si>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</si>
  <si>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</si>
  <si>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</si>
  <si>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</si>
  <si>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</si>
  <si>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</si>
  <si>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</si>
  <si>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</si>
  <si>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</si>
  <si>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</si>
  <si>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</si>
  <si>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</si>
  <si>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</si>
  <si>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</si>
  <si>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</si>
  <si>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</si>
  <si>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</si>
  <si>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</si>
  <si>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</si>
  <si>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</si>
  <si>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</si>
  <si>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</si>
  <si>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</si>
  <si>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</si>
  <si>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</si>
  <si>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</si>
  <si>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</si>
  <si>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</si>
  <si>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</si>
  <si>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</si>
  <si>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</si>
  <si>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</si>
  <si>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</si>
  <si>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</si>
  <si>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</si>
  <si>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</si>
  <si>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</si>
  <si>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</si>
  <si>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</si>
  <si>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</si>
  <si>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</si>
  <si>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</si>
  <si>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</si>
  <si>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</si>
  <si>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</si>
  <si>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</si>
  <si>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</si>
  <si>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</si>
  <si>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</si>
  <si>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</si>
  <si>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</si>
  <si>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</si>
  <si>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</si>
  <si>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</si>
  <si>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</si>
  <si>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</si>
  <si>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</si>
  <si>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</si>
  <si>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</si>
  <si>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</si>
  <si>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</si>
  <si>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</si>
  <si>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</si>
  <si>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</si>
  <si>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</si>
  <si>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</si>
  <si>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</si>
  <si>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</si>
  <si>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</si>
  <si>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</si>
  <si>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</si>
  <si>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</si>
  <si>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</si>
  <si>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</si>
  <si>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</si>
  <si>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</si>
  <si>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</si>
  <si>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</si>
  <si>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</si>
  <si>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</si>
  <si>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</si>
  <si>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</si>
  <si>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</si>
  <si>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</si>
  <si>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</si>
  <si>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</si>
  <si>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</si>
  <si>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</si>
  <si>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</si>
  <si>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</si>
  <si>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</si>
  <si>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</si>
  <si>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</si>
  <si>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</si>
  <si>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</si>
  <si>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</si>
  <si>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</si>
  <si>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</si>
  <si>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</si>
  <si>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</si>
  <si>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</si>
  <si>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</si>
  <si>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</si>
  <si>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</si>
  <si>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</si>
  <si>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</si>
  <si>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</si>
  <si>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</si>
  <si>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</si>
  <si>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</si>
  <si>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</si>
  <si>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</si>
  <si>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</si>
  <si>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</si>
  <si>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</si>
  <si>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</si>
  <si>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</si>
  <si>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</si>
  <si>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</si>
  <si>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</si>
  <si>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</si>
  <si>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</si>
  <si>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</si>
  <si>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</si>
  <si>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</si>
  <si>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</si>
  <si>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</si>
  <si>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</si>
  <si>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</si>
  <si>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</si>
  <si>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</si>
  <si>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</si>
  <si>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</si>
  <si>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</si>
  <si>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</si>
  <si>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</si>
  <si>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</si>
  <si>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</si>
  <si>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</si>
  <si>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</si>
  <si>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</si>
  <si>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</si>
  <si>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</si>
  <si>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</si>
  <si>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</si>
  <si>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</si>
  <si>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</si>
  <si>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</si>
  <si>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</si>
  <si>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</si>
  <si>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</si>
  <si>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</si>
  <si>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</si>
  <si>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</si>
  <si>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</si>
  <si>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</si>
  <si>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</si>
  <si>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</si>
  <si>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</si>
  <si>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</si>
  <si>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</si>
  <si>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</si>
  <si>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</si>
  <si>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</si>
  <si>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</si>
  <si>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</si>
  <si>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</si>
  <si>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</si>
  <si>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</si>
  <si>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</si>
  <si>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</si>
  <si>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</si>
  <si>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</si>
  <si>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</si>
  <si>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</si>
  <si>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</si>
  <si>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</si>
  <si>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</si>
  <si>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</si>
  <si>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</si>
  <si>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</si>
  <si>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</si>
  <si>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</si>
  <si>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</si>
  <si>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</si>
  <si>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</si>
  <si>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</si>
  <si>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</si>
  <si>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</si>
  <si>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</si>
  <si>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</si>
  <si>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</si>
  <si>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</si>
  <si>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</si>
  <si>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</si>
  <si>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</si>
  <si>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</si>
  <si>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</si>
  <si>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</si>
  <si>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</si>
  <si>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</si>
  <si>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</si>
  <si>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</si>
  <si>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</si>
  <si>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</si>
  <si>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</si>
  <si>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</si>
  <si>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</si>
  <si>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</si>
  <si>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</si>
  <si>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</si>
  <si>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</si>
  <si>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</si>
  <si>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</si>
  <si>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</si>
  <si>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</si>
  <si>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</si>
  <si>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</si>
  <si>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</si>
  <si>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</si>
  <si>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</si>
  <si>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</si>
  <si>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</si>
  <si>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</si>
  <si>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</si>
  <si>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</si>
  <si>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</si>
  <si>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</si>
  <si>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</si>
  <si>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</si>
  <si>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</si>
  <si>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</si>
  <si>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</si>
  <si>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</si>
  <si>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</si>
  <si>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</si>
  <si>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</si>
  <si>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</si>
  <si>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</si>
  <si>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</si>
  <si>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</si>
  <si>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</si>
  <si>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</si>
  <si>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</si>
  <si>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</si>
  <si>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</si>
  <si>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</si>
  <si>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</si>
  <si>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</si>
  <si>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</si>
  <si>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</si>
  <si>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</si>
  <si>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</si>
  <si>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</si>
  <si>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</si>
  <si>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</si>
  <si>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</si>
  <si>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</si>
  <si>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</si>
  <si>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</si>
  <si>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</si>
  <si>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</si>
  <si>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</si>
  <si>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</si>
  <si>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</si>
  <si>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</si>
  <si>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</si>
  <si>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</si>
  <si>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</si>
  <si>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</si>
  <si>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</si>
  <si>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</si>
  <si>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</si>
  <si>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</si>
  <si>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</si>
  <si>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</si>
  <si>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</si>
  <si>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</si>
  <si>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</si>
  <si>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</si>
  <si>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</si>
  <si>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</si>
  <si>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</si>
  <si>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</si>
  <si>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</si>
  <si>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</si>
  <si>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</si>
  <si>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</si>
  <si>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</si>
  <si>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</si>
  <si>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</si>
  <si>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</si>
  <si>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</si>
  <si>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</si>
  <si>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</si>
  <si>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</si>
  <si>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</si>
  <si>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</si>
  <si>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</si>
  <si>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</si>
  <si>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</si>
  <si>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</si>
  <si>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</si>
  <si>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</si>
  <si>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</si>
  <si>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</si>
  <si>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</si>
  <si>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</si>
  <si>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</si>
  <si>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</si>
  <si>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</si>
  <si>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</si>
  <si>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</si>
  <si>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</si>
  <si>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</si>
  <si>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</si>
  <si>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</si>
  <si>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</si>
  <si>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</si>
  <si>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</si>
  <si>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</si>
  <si>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</si>
  <si>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</si>
  <si>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</si>
  <si>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</si>
  <si>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</si>
  <si>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</si>
  <si>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</si>
  <si>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</si>
  <si>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</si>
  <si>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</si>
  <si>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</si>
  <si>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</si>
  <si>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</si>
  <si>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</si>
  <si>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</si>
  <si>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</si>
  <si>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</si>
  <si>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</si>
  <si>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</si>
  <si>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</si>
  <si>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</si>
  <si>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</si>
  <si>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</si>
  <si>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</si>
  <si>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</si>
  <si>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</si>
  <si>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</si>
  <si>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</si>
  <si>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</si>
  <si>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</si>
  <si>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</si>
  <si>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</si>
  <si>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</si>
  <si>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</si>
  <si>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</si>
  <si>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</si>
  <si>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</si>
  <si>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</si>
  <si>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</si>
  <si>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</si>
  <si>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</si>
  <si>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</si>
  <si>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</si>
  <si>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</si>
  <si>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</si>
  <si>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</si>
  <si>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</si>
  <si>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</si>
  <si>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</si>
  <si>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</si>
  <si>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</si>
  <si>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</si>
  <si>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</si>
  <si>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</si>
  <si>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</si>
  <si>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</si>
  <si>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</si>
  <si>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</si>
  <si>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</si>
  <si>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</si>
  <si>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</si>
  <si>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</si>
  <si>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</si>
  <si>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</si>
  <si>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</si>
  <si>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</si>
  <si>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</si>
  <si>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</si>
  <si>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</si>
  <si>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</si>
  <si>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</si>
  <si>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</si>
  <si>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</si>
  <si>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</si>
  <si>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</si>
  <si>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</si>
  <si>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</si>
  <si>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</si>
  <si>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</si>
  <si>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</si>
  <si>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</si>
  <si>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</si>
  <si>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</si>
  <si>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</si>
  <si>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</si>
  <si>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</si>
  <si>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</si>
  <si>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</si>
  <si>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</si>
  <si>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</si>
  <si>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</si>
  <si>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</si>
  <si>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</si>
  <si>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</si>
  <si>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</si>
  <si>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</si>
  <si>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</si>
  <si>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</si>
  <si>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</si>
  <si>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</si>
  <si>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</si>
  <si>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</si>
  <si>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</si>
  <si>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</si>
  <si>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</si>
  <si>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</si>
  <si>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</si>
  <si>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</si>
  <si>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</si>
  <si>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</si>
  <si>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</si>
  <si>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</si>
  <si>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</si>
  <si>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</si>
  <si>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</si>
  <si>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</si>
  <si>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</si>
  <si>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</si>
  <si>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</si>
  <si>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</si>
  <si>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</si>
  <si>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</si>
  <si>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</si>
  <si>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</si>
  <si>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</si>
  <si>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</si>
  <si>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</si>
  <si>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</si>
  <si>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</si>
  <si>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</si>
  <si>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</si>
  <si>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</si>
  <si>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</si>
  <si>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</si>
  <si>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</si>
  <si>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</si>
  <si>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</si>
  <si>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</si>
  <si>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</si>
  <si>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</si>
  <si>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</si>
  <si>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</si>
  <si>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</si>
  <si>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</si>
  <si>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</si>
  <si>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</si>
  <si>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</si>
  <si>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</si>
  <si>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</si>
  <si>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</si>
  <si>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</si>
  <si>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</si>
  <si>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</si>
  <si>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</si>
  <si>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</si>
  <si>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</si>
  <si>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</si>
  <si>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</si>
  <si>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</si>
  <si>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</si>
  <si>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</si>
  <si>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</si>
  <si>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</si>
  <si>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</si>
  <si>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</si>
  <si>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</si>
  <si>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</si>
  <si>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</si>
  <si>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</si>
  <si>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</si>
  <si>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</si>
  <si>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</si>
  <si>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</si>
  <si>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</si>
  <si>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</si>
  <si>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</si>
  <si>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</si>
  <si>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</si>
  <si>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</si>
  <si>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</si>
  <si>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</si>
  <si>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</si>
  <si>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</si>
  <si>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</si>
  <si>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</si>
  <si>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</si>
  <si>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</si>
  <si>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</si>
  <si>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</si>
  <si>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</si>
  <si>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</si>
  <si>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</si>
  <si>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</si>
  <si>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</si>
  <si>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</si>
  <si>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</si>
  <si>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</si>
  <si>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</si>
  <si>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</si>
  <si>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</si>
  <si>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</si>
  <si>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</si>
  <si>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</si>
  <si>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</si>
  <si>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</si>
  <si>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</si>
  <si>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</si>
  <si>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</si>
  <si>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</si>
  <si>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</si>
  <si>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</si>
  <si>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</si>
  <si>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</si>
  <si>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</si>
  <si>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</si>
  <si>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</si>
  <si>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</si>
  <si>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</si>
  <si>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</si>
  <si>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</si>
  <si>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</si>
  <si>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</si>
  <si>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</si>
  <si>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</si>
  <si>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</si>
  <si>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</si>
  <si>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</si>
  <si>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</si>
  <si>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</si>
  <si>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</si>
  <si>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</si>
  <si>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</si>
  <si>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</si>
  <si>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</si>
  <si>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</si>
  <si>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</si>
  <si>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</si>
  <si>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</si>
  <si>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</si>
  <si>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</si>
  <si>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</si>
  <si>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</si>
  <si>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</si>
  <si>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</si>
  <si>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</si>
  <si>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</si>
  <si>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</si>
  <si>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</si>
  <si>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</si>
  <si>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</si>
  <si>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</si>
  <si>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</si>
  <si>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</si>
  <si>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</si>
  <si>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</si>
  <si>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</si>
  <si>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</si>
  <si>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</si>
  <si>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</si>
  <si>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</si>
  <si>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</si>
  <si>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</si>
  <si>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</si>
  <si>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</si>
  <si>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</si>
  <si>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</si>
  <si>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</si>
  <si>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</si>
  <si>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</si>
  <si>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</si>
  <si>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</si>
  <si>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</si>
  <si>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</si>
  <si>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</si>
  <si>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</si>
  <si>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</si>
  <si>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</si>
  <si>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</si>
  <si>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</si>
  <si>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</si>
  <si>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</si>
  <si>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</si>
  <si>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</si>
  <si>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</si>
  <si>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</si>
  <si>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</si>
  <si>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</si>
  <si>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</si>
  <si>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</si>
  <si>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</si>
  <si>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</si>
  <si>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</si>
  <si>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</si>
  <si>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</si>
  <si>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</si>
  <si>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</si>
  <si>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</si>
  <si>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</si>
  <si>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</si>
  <si>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</si>
  <si>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</si>
  <si>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</si>
  <si>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</si>
  <si>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</si>
  <si>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</si>
  <si>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</si>
  <si>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</si>
  <si>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</si>
  <si>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</si>
  <si>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</si>
  <si>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</si>
  <si>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</si>
  <si>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</si>
  <si>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</si>
  <si>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</si>
  <si>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</si>
  <si>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</si>
  <si>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</si>
  <si>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</si>
  <si>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</si>
  <si>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</si>
  <si>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</si>
  <si>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</si>
  <si>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</si>
  <si>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</si>
  <si>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</si>
  <si>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</si>
  <si>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</si>
  <si>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</si>
  <si>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</si>
  <si>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</si>
  <si>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</si>
  <si>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</si>
  <si>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</si>
  <si>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</si>
  <si>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</si>
  <si>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</si>
  <si>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</si>
  <si>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</si>
  <si>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</si>
  <si>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</si>
  <si>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</si>
  <si>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</si>
  <si>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</si>
  <si>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</si>
  <si>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</si>
  <si>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</si>
  <si>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</si>
  <si>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</si>
  <si>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</si>
  <si>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</si>
  <si>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</si>
  <si>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</si>
  <si>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</si>
  <si>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</si>
  <si>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</si>
  <si>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</si>
  <si>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</si>
  <si>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</si>
  <si>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</si>
  <si>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</si>
  <si>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</si>
  <si>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</si>
  <si>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</si>
  <si>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</si>
  <si>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</si>
  <si>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</si>
  <si>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</si>
  <si>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</si>
  <si>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</si>
  <si>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</si>
  <si>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</si>
  <si>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</si>
  <si>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</si>
  <si>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</si>
  <si>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</si>
  <si>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</si>
  <si>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</si>
  <si>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</si>
  <si>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</si>
  <si>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</si>
  <si>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</si>
  <si>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</si>
  <si>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</si>
  <si>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</si>
  <si>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</si>
  <si>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</si>
  <si>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</si>
  <si>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</si>
  <si>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</si>
  <si>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</si>
  <si>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</si>
  <si>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</si>
  <si>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</si>
  <si>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</si>
  <si>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</si>
  <si>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</si>
  <si>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</si>
  <si>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</si>
  <si>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</si>
  <si>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</si>
  <si>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</si>
  <si>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</si>
  <si>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</si>
  <si>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</si>
  <si>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</si>
  <si>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</si>
  <si>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</si>
  <si>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</si>
  <si>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</si>
  <si>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</si>
  <si>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</si>
  <si>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</si>
  <si>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</si>
  <si>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</si>
  <si>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</si>
  <si>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</si>
  <si>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</si>
  <si>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</si>
  <si>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</si>
  <si>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</si>
  <si>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</si>
  <si>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</si>
  <si>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</si>
  <si>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</si>
  <si>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</si>
  <si>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</si>
  <si>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</si>
  <si>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</si>
  <si>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</si>
  <si>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</si>
  <si>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</si>
  <si>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</si>
  <si>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</si>
  <si>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</si>
  <si>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</si>
  <si>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</si>
  <si>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</si>
  <si>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</si>
  <si>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</si>
  <si>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</si>
  <si>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</si>
  <si>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</si>
  <si>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</si>
  <si>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</si>
  <si>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</si>
  <si>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</si>
  <si>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</si>
  <si>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</si>
  <si>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</si>
  <si>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</si>
  <si>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</si>
  <si>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</si>
  <si>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</si>
  <si>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</si>
  <si>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</si>
  <si>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</si>
  <si>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</si>
  <si>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</si>
  <si>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</si>
  <si>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</si>
  <si>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</si>
  <si>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</si>
  <si>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</si>
  <si>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</si>
  <si>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</si>
  <si>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</si>
  <si>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</si>
  <si>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</si>
  <si>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</si>
  <si>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</si>
  <si>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</si>
  <si>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</si>
  <si>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</si>
  <si>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</si>
  <si>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</si>
  <si>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</si>
  <si>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</si>
  <si>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</si>
  <si>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</si>
  <si>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</si>
  <si>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</si>
  <si>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</si>
  <si>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</si>
  <si>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</si>
  <si>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</si>
  <si>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</si>
  <si>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</si>
  <si>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</si>
  <si>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</si>
  <si>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</si>
  <si>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</si>
  <si>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</si>
  <si>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</si>
  <si>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</si>
  <si>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</si>
  <si>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</si>
  <si>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</si>
  <si>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</si>
  <si>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</si>
  <si>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</si>
  <si>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</si>
  <si>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</si>
  <si>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</si>
  <si>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</si>
  <si>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</si>
  <si>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</si>
  <si>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</si>
  <si>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</si>
  <si>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</si>
  <si>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</si>
  <si>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</si>
  <si>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</si>
  <si>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</si>
  <si>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</si>
  <si>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</si>
  <si>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</si>
  <si>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</si>
  <si>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</si>
  <si>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</si>
  <si>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</si>
  <si>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</si>
  <si>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</si>
  <si>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</si>
  <si>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</si>
  <si>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</si>
  <si>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</si>
  <si>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</si>
  <si>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</si>
  <si>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</si>
  <si>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</si>
  <si>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</si>
  <si>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</si>
  <si>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</si>
  <si>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</si>
  <si>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</si>
  <si>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</si>
  <si>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</si>
  <si>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</si>
  <si>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</si>
  <si>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</si>
  <si>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</si>
  <si>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</si>
  <si>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</si>
  <si>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</si>
  <si>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</si>
  <si>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</si>
  <si>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</si>
  <si>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</si>
  <si>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</si>
  <si>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</si>
  <si>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</si>
  <si>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</si>
  <si>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</si>
  <si>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</si>
  <si>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</si>
  <si>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</si>
  <si>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</si>
  <si>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</si>
  <si>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</si>
  <si>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</si>
  <si>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</si>
  <si>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</si>
  <si>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</si>
  <si>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</si>
  <si>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</si>
  <si>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</si>
  <si>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</si>
  <si>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</si>
  <si>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</si>
  <si>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</si>
  <si>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</si>
  <si>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</si>
  <si>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</si>
  <si>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</si>
  <si>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</si>
  <si>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</si>
  <si>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</si>
  <si>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</si>
  <si>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</si>
  <si>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</si>
  <si>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</si>
  <si>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</si>
  <si>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</si>
  <si>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</si>
  <si>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</si>
  <si>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</si>
  <si>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</si>
  <si>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</si>
  <si>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</si>
  <si>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</si>
  <si>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</si>
  <si>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</si>
  <si>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</si>
  <si>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</si>
  <si>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</si>
  <si>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</si>
  <si>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</si>
  <si>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</si>
  <si>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</si>
  <si>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</si>
  <si>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</si>
  <si>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</si>
  <si>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</si>
  <si>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</si>
  <si>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</si>
  <si>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</si>
  <si>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</si>
  <si>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</si>
  <si>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</si>
  <si>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</si>
  <si>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</si>
  <si>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</si>
  <si>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</si>
  <si>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</si>
  <si>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</si>
  <si>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</si>
  <si>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</si>
  <si>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</si>
  <si>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</si>
  <si>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</si>
  <si>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</si>
  <si>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</si>
  <si>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</si>
  <si>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</si>
  <si>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</si>
  <si>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</si>
  <si>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</si>
  <si>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</si>
  <si>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</si>
  <si>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</si>
  <si>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</si>
  <si>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</si>
  <si>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</si>
  <si>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</si>
  <si>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</si>
  <si>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</si>
  <si>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</si>
  <si>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</si>
  <si>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</si>
  <si>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</si>
  <si>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</si>
  <si>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</si>
  <si>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</si>
  <si>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</si>
  <si>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</si>
  <si>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</si>
  <si>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</si>
  <si>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</si>
  <si>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</si>
  <si>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</si>
  <si>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</si>
  <si>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</si>
  <si>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</si>
  <si>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</si>
  <si>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</si>
  <si>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</si>
  <si>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</si>
  <si>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</si>
  <si>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</si>
  <si>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</si>
  <si>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</si>
  <si>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</si>
  <si>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</si>
  <si>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</si>
  <si>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</si>
  <si>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</si>
  <si>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</si>
  <si>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</si>
  <si>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</si>
  <si>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</si>
  <si>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</si>
  <si>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</si>
  <si>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</si>
  <si>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</si>
  <si>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</si>
  <si>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</si>
  <si>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</si>
  <si>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</si>
  <si>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</si>
  <si>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</si>
  <si>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</si>
  <si>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</si>
  <si>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</si>
  <si>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</si>
  <si>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</si>
  <si>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</si>
  <si>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</si>
  <si>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</si>
  <si>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</si>
  <si>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</si>
  <si>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</si>
  <si>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</si>
  <si>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</si>
  <si>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</si>
  <si>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</si>
  <si>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</si>
  <si>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</si>
  <si>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</si>
  <si>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</si>
  <si>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</si>
  <si>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</si>
  <si>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</si>
  <si>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</si>
  <si>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</si>
  <si>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</si>
  <si>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</si>
  <si>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</si>
  <si>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</si>
  <si>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</si>
  <si>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</si>
  <si>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</si>
  <si>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</si>
  <si>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</si>
  <si>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</si>
  <si>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</si>
  <si>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</si>
  <si>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</si>
  <si>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</si>
  <si>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</si>
  <si>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</si>
  <si>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</si>
  <si>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</si>
  <si>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</si>
  <si>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</si>
  <si>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</si>
  <si>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</si>
  <si>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</si>
  <si>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</si>
  <si>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</si>
  <si>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</si>
  <si>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</si>
  <si>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</si>
  <si>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</si>
  <si>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</si>
  <si>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</si>
  <si>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</si>
  <si>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</si>
  <si>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</si>
  <si>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</si>
  <si>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</si>
  <si>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</si>
  <si>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</si>
  <si>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</si>
  <si>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</si>
  <si>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</si>
  <si>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</si>
  <si>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</si>
  <si>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</si>
  <si>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</si>
  <si>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</si>
  <si>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</si>
  <si>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</si>
  <si>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</si>
  <si>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</si>
  <si>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</si>
  <si>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</si>
  <si>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</si>
  <si>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</si>
  <si>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</si>
  <si>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</si>
  <si>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</si>
  <si>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</si>
  <si>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</si>
  <si>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</si>
  <si>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</si>
  <si>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</si>
  <si>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</si>
  <si>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</si>
  <si>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</si>
  <si>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</si>
  <si>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</si>
  <si>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</si>
  <si>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</si>
  <si>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</si>
  <si>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</si>
  <si>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</si>
  <si>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</si>
  <si>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</si>
  <si>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</si>
  <si>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</si>
  <si>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</si>
  <si>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</si>
  <si>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</si>
  <si>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</si>
  <si>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</si>
  <si>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</si>
  <si>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</si>
  <si>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</si>
  <si>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</si>
  <si>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</si>
  <si>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</si>
  <si>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</si>
  <si>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</si>
  <si>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</si>
  <si>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</si>
  <si>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</si>
  <si>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</si>
  <si>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</si>
  <si>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</si>
  <si>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</si>
  <si>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</si>
  <si>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</si>
  <si>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</si>
  <si>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</si>
  <si>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</si>
  <si>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</si>
  <si>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</si>
  <si>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</si>
  <si>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</si>
  <si>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</si>
  <si>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</si>
  <si>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</si>
  <si>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</si>
  <si>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</si>
  <si>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</si>
  <si>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</si>
  <si>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</si>
  <si>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</si>
  <si>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</si>
  <si>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</si>
  <si>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</si>
  <si>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</si>
  <si>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</si>
  <si>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</si>
  <si>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</si>
  <si>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</si>
  <si>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</si>
  <si>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</si>
  <si>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</si>
  <si>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</si>
  <si>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</si>
  <si>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</si>
  <si>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</si>
  <si>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</si>
  <si>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</si>
  <si>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</si>
  <si>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</si>
  <si>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</si>
  <si>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</si>
  <si>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</si>
  <si>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</si>
  <si>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</si>
  <si>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</si>
  <si>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</si>
  <si>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</si>
  <si>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</si>
  <si>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</si>
  <si>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</si>
  <si>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</si>
  <si>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</si>
  <si>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</si>
  <si>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</si>
  <si>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</si>
  <si>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</si>
  <si>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</si>
  <si>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</si>
  <si>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</si>
  <si>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</si>
  <si>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</si>
  <si>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</si>
  <si>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</si>
  <si>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</si>
  <si>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</si>
  <si>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</si>
  <si>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</si>
  <si>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</si>
  <si>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</si>
  <si>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</si>
  <si>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</si>
  <si>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</si>
  <si>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</si>
  <si>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</si>
  <si>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</si>
  <si>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</si>
  <si>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</si>
  <si>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</si>
  <si>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</si>
  <si>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</si>
  <si>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</si>
  <si>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</si>
  <si>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</si>
  <si>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</si>
  <si>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</si>
  <si>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</si>
  <si>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</si>
  <si>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</si>
  <si>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</si>
  <si>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</si>
  <si>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</si>
  <si>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</si>
  <si>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</si>
  <si>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</si>
  <si>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</si>
  <si>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</si>
  <si>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</si>
  <si>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</si>
  <si>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</si>
  <si>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</si>
  <si>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</si>
  <si>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</si>
  <si>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</si>
  <si>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</si>
  <si>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</si>
  <si>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</si>
  <si>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</si>
  <si>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</si>
  <si>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</si>
  <si>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</si>
  <si>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</si>
  <si>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</si>
  <si>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</si>
  <si>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</si>
  <si>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</si>
  <si>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</si>
  <si>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</si>
  <si>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</si>
  <si>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</si>
  <si>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</si>
  <si>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</si>
  <si>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</si>
  <si>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</si>
  <si>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</si>
  <si>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</si>
  <si>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</si>
  <si>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</si>
  <si>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</si>
  <si>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</si>
  <si>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</si>
  <si>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</si>
  <si>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</si>
  <si>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</si>
  <si>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</si>
  <si>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</si>
  <si>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</si>
  <si>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</si>
  <si>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</si>
  <si>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</si>
  <si>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</si>
  <si>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</si>
  <si>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</si>
  <si>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</si>
  <si>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</si>
  <si>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</si>
  <si>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</si>
  <si>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</si>
  <si>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</si>
  <si>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</si>
  <si>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</si>
  <si>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</si>
  <si>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</si>
  <si>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</si>
  <si>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</si>
  <si>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</si>
  <si>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</si>
  <si>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</si>
  <si>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</si>
  <si>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</si>
  <si>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</si>
  <si>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</si>
  <si>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</si>
  <si>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</si>
  <si>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</si>
  <si>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</si>
  <si>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</si>
  <si>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</si>
  <si>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</si>
  <si>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</si>
  <si>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</si>
  <si>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</si>
  <si>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</si>
  <si>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</si>
  <si>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</si>
  <si>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</si>
  <si>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</si>
  <si>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</si>
  <si>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</si>
  <si>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</si>
  <si>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</si>
  <si>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</si>
  <si>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</si>
  <si>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</si>
  <si>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</si>
  <si>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</si>
  <si>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</si>
  <si>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</si>
  <si>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</si>
  <si>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</si>
  <si>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</si>
  <si>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</si>
  <si>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</si>
  <si>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</si>
  <si>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</si>
  <si>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</si>
  <si>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</si>
  <si>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</si>
  <si>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</si>
  <si>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</si>
  <si>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</si>
  <si>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</si>
  <si>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</si>
  <si>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</si>
  <si>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</si>
  <si>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</si>
  <si>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</si>
  <si>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</si>
  <si>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</si>
  <si>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</si>
  <si>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</si>
  <si>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</si>
  <si>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</si>
  <si>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</si>
  <si>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</si>
  <si>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</si>
  <si>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</si>
  <si>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</si>
  <si>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</si>
  <si>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</si>
  <si>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</si>
  <si>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</si>
  <si>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</si>
  <si>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</si>
  <si>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</si>
  <si>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</si>
  <si>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</si>
  <si>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</si>
  <si>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</si>
  <si>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</si>
  <si>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</si>
  <si>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</si>
  <si>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</si>
  <si>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</si>
  <si>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</si>
  <si>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</si>
  <si>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</si>
  <si>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</si>
  <si>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</si>
  <si>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</si>
  <si>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</si>
  <si>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</si>
  <si>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</si>
  <si>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</si>
  <si>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</si>
  <si>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</si>
  <si>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</si>
  <si>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</si>
  <si>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</si>
  <si>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</si>
  <si>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</si>
  <si>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</si>
  <si>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</si>
  <si>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</si>
  <si>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</si>
  <si>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</si>
  <si>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</si>
  <si>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</si>
  <si>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</si>
  <si>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</si>
  <si>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</si>
  <si>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</si>
  <si>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</si>
  <si>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</si>
  <si>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</si>
  <si>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</si>
  <si>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</si>
  <si>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</si>
  <si>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</si>
  <si>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</si>
  <si>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</si>
  <si>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</si>
  <si>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</si>
  <si>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</si>
  <si>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</si>
  <si>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</si>
  <si>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</si>
  <si>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</si>
  <si>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</si>
  <si>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</si>
  <si>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</si>
  <si>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</si>
  <si>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</si>
  <si>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</si>
  <si>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</si>
  <si>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</si>
  <si>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</si>
  <si>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</si>
  <si>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</si>
  <si>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</si>
  <si>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</si>
  <si>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</si>
  <si>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</si>
  <si>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</si>
  <si>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</si>
  <si>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</si>
  <si>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</si>
  <si>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</si>
  <si>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</si>
  <si>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</si>
  <si>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</si>
  <si>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</si>
  <si>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</si>
  <si>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</si>
  <si>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</si>
  <si>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</si>
  <si>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</si>
  <si>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</si>
  <si>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</si>
  <si>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</si>
  <si>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</si>
  <si>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</si>
  <si>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</si>
  <si>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</si>
  <si>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</si>
  <si>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</si>
  <si>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</si>
  <si>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</si>
  <si>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</si>
  <si>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</si>
  <si>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</si>
  <si>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</si>
  <si>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</si>
  <si>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</si>
  <si>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</si>
  <si>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</si>
  <si>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</si>
  <si>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</si>
  <si>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</si>
  <si>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</si>
  <si>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</si>
  <si>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</si>
  <si>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</si>
  <si>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</si>
  <si>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</si>
  <si>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</si>
  <si>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</si>
  <si>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</si>
  <si>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</si>
  <si>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</si>
  <si>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</si>
  <si>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</si>
  <si>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</si>
  <si>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</si>
  <si>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</si>
  <si>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</si>
  <si>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</si>
  <si>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</si>
  <si>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</si>
  <si>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</si>
  <si>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</si>
  <si>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</si>
  <si>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</si>
  <si>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</si>
  <si>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</si>
  <si>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40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</si>
  <si>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</si>
  <si>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</si>
  <si>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</si>
  <si>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</si>
  <si>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</si>
  <si>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</si>
  <si>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</si>
  <si>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</si>
  <si>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</si>
  <si>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</si>
  <si>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</si>
  <si>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t>
  </si>
  <si>
    <t>PCM-20251106-00000488</t>
  </si>
  <si>
    <t>Emergency</t>
  </si>
  <si>
    <t xml:space="preserve">EM team moved ETA: 35 min </t>
  </si>
  <si>
    <t>TT-20251106-00527</t>
  </si>
  <si>
    <t>N/A</t>
  </si>
  <si>
    <t>SCECO Blackout in HAJ area and Team securing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</si>
</sst>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304.40191527777642</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0.94722777777496958</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45967.350341203703</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45967.350341203703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45967.350341203703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45967.350341203703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45967.350341203703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45967.350341203703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45967.350341203703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45967.350341203703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45967.350341203703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45967.350341203703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45967.350341203703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45967.350341203703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45967.350341203703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45967.350341203703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45967.350341203703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45967.350341203703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45967.350341203703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45967.350341203703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45967.350341203703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45967.350341203703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45967.350341203703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45967.350341203703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45967.350341203703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45967.350341203703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45967.350341203703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45967.350341203703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45967.350341203703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45967.350341203703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45967.350341203703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45967.350341203703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45967.350341203703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45967.350341203703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45967.350341203703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45967.350341203703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45967.350341203703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45967.350341203703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45967.350341203703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45967.350341203703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45967.350341203703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45967.350341203703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45967.350341203703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45967.350341203703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45967.350341203703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45967.350341203703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45967.350341203703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45967.350341203703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45967.350341203703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45967.350341203703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45967.350341203703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45967.350341203703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45967.350341203703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45967.350341203703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45967.350341203703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45967.350341203703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45967.350341203703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45967.350341203703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45967.350341203703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45967.350341203703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45967.350341203703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45967.350341203703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45967.350341203703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45967.350341203703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45967.350341203703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45967.350341203703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45967.350341203703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45967.350341203703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45967.350341203703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45967.350341203703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45967.350341203703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45967.350341203703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45967.350341203703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45967.350341203703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45967.350341203703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45967.350341203703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45967.350341203703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45967.350341203703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45967.350341203703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45967.350341203703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45967.350341203703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45967.350341203703</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45967.350341203703</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45967.350341203703</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45967.350341203703</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45967.350341203703</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45967.350341203703</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142.35050324074109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45967.350341203703</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45967.350341203703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45967.350341203703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45967.350341203703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45967.350341203703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45967.350341203703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45967.350341203703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45967.350341203703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45967.350341203703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45967.350341203703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45967.350341203703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45967.350341203703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45967.350341203703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45967.350341203703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45967.350341203703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45967.350341203703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45967.350341203703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45967.350341203703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45967.350341203703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45967.350341203703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45967.350341203703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45967.350341203703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45967.350341203703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45967.350341203703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45967.350341203703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45967.350341203703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45967.350341203703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45967.350341203703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45967.350341203703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45967.350341203703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45967.350341203703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45967.350341203703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45967.350341203703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45967.350341203703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45967.350341203703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45967.350341203703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45967.350341203703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45967.350341203703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45967.350341203703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45967.350341203703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45967.350341203703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45967.350341203703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45967.350341203703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45967.350341203703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45967.350341203703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45967.350341203703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45967.350341203703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45967.350341203703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45967.350341203703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45967.350341203703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45967.350341203703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45967.350341203703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45967.350341203703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45967.350341203703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45967.350341203703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45967.350341203703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45967.350341203703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45967.350341203703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45967.350341203703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45967.350341203703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45967.350341203703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45967.350341203703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45967.350341203703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45967.350341203703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45967.350341203703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45967.350341203703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45967.350341203703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45967.350341203703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45967.350341203703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45967.350341203703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45967.350341203703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45967.350341203703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45967.350341203703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45967.350341203703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45967.350341203703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45967.350341203703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45967.350341203703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45967.350341203703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45967.350341203703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45967.350341203703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45967.350341203703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45967.350341203703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45967.350341203703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45967.350341203703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45967.350341203703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45967.350341203703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45967.350341203703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45967.350341203703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45967.350341203703</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45967.350341203703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45967.350341203703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45967.350341203703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45967.350341203703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45967.350341203703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45967.350341203703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45967.350341203703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45967.350341203703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45967.350341203703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45967.350341203703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45967.350341203703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45967.350341203703</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45967.350341203703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45967.350341203703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45967.350341203703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45967.350341203703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45967.350341203703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45967.350341203703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45967.350341203703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45967.350341203703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45967.350341203703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45967.350341203703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45967.350341203703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45967.350341203703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45967.350341203703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45967.350341203703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45967.350341203703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45967.350341203703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45967.350341203703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45967.350341203703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45967.350341203703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45967.350341203703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45967.350341203703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45967.350341203703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45967.350341203703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45967.350341203703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45967.350341203703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45967.350341203703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45967.350341203703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45967.350341203703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45967.350341203703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45967.350341203703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45967.350341203703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45967.350341203703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45967.350341203703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45967.350341203703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45967.350341203703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45967.350341203703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45967.350341203703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45967.350341203703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45967.350341203703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45967.350341203703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45967.350341203703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45967.350341203703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45967.350341203703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45967.350341203703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45967.350341203703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45967.350341203703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45967.350341203703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45967.350341203703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45967.350341203703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45967.350341203703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45967.350341203703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45967.350341203703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45967.350341203703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45967.350341203703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45967.350341203703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45967.350341203703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45967.350341203703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45967.350341203703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45967.350341203703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45967.350341203703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45967.350341203703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45967.350341203703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45967.350341203703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45967.350341203703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45967.350341203703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45967.350341203703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45967.350341203703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45967.350341203703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45967.350341203703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45967.350341203703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45967.350341203703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45967.350341203703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45967.350341203703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45967.350341203703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45967.350341203703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45967.350341203703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45967.350341203703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45967.350341203703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45967.350341203703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45967.350341203703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45967.350341203703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45967.350341203703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45967.350341203703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45967.350341203703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45967.350341203703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45967.350341203703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45967.350341203703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45967.350341203703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45967.350341203703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45967.350341203703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45967.350341203703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45967.350341203703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45967.350341203703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45967.350341203703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45967.350341203703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45967.350341203703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45967.350341203703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45967.350341203703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45967.350341203703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45967.350341203703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45967.350341203703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45967.350341203703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45967.350341203703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45967.350341203703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45967.350341203703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45967.350341203703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45967.350341203703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45967.350341203703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45967.350341203703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45967.350341203703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45967.350341203703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45967.350341203703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45967.350341203703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45967.350341203703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45967.350341203703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45967.350341203703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45967.350341203703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45967.350341203703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45967.350341203703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45967.350341203703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45967.350341203703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45967.350341203703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45967.350341203703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45967.350341203703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45967.350341203703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45967.350341203703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45967.350341203703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45967.350341203703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45967.350341203703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45967.350341203703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45967.350341203703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45967.350341203703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45967.350341203703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45967.350341203703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45967.350341203703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45967.350341203703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45967.350341203703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45967.350341203703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45967.350341203703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45967.350341203703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45967.350341203703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45967.350341203703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45967.350341203703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45967.350341203703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45967.350341203703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45967.350341203703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45967.350341203703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45967.350341203703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45967.350341203703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45967.350341203703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45967.350341203703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45967.350341203703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45967.350341203703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45967.350341203703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45967.350341203703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45967.350341203703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45967.350341203703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45967.350341203703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45967.350341203703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45967.350341203703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45967.350341203703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45967.350341203703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45967.350341203703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45967.350341203703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45967.350341203703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45967.350341203703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45967.350341203703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45967.350341203703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45967.350341203703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45967.350341203703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45967.350341203703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45967.350341203703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45967.350341203703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45967.350341203703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45967.350341203703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45967.350341203703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45967.350341203703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45967.350341203703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45967.350341203703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45967.350341203703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45967.350341203703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45967.350341203703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45967.350341203703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45967.350341203703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45967.350341203703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45967.350341203703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45967.350341203703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45967.350341203703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45967.350341203703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45967.350341203703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45967.350341203703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45967.350341203703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45967.350341203703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45967.350341203703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45967.350341203703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45967.350341203703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45967.350341203703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45967.350341203703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45967.350341203703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45967.350341203703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45967.350341203703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45967.350341203703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45967.350341203703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45967.350341203703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45967.350341203703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45967.350341203703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45967.350341203703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45967.350341203703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45967.350341203703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45967.350341203703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45967.350341203703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45967.350341203703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45967.350341203703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45967.350341203703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45967.350341203703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45967.350341203703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45967.350341203703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45967.350341203703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45967.350341203703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45967.350341203703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45967.350341203703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45967.350341203703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45967.350341203703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45967.350341203703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45967.350341203703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45967.350341203703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45967.350341203703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45967.350341203703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45967.350341203703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45967.350341203703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45967.350341203703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45967.350341203703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45967.350341203703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45967.350341203703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45967.350341203703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45967.350341203703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45967.350341203703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45967.350341203703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45967.350341203703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45967.350341203703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45967.350341203703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45967.350341203703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45967.350341203703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45967.350341203703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45967.350341203703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45967.350341203703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45967.350341203703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45967.350341203703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45967.350341203703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45967.350341203703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45967.350341203703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45967.350341203703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45967.350341203703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45967.350341203703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45967.350341203703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45967.350341203703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45967.350341203703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45967.350341203703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45967.350341203703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45967.350341203703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45967.350341203703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45967.350341203703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45967.350341203703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45967.350341203703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45967.350341203703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45967.350341203703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45967.350341203703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45967.350341203703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45967.350341203703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45967.350341203703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45967.350341203703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45967.350341203703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45967.350341203703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45967.350341203703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45967.350341203703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45967.350341203703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45967.350341203703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45967.350341203703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45967.350341203703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45967.350341203703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45967.350341203703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45967.350341203703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45967.350341203703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45967.350341203703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45967.350341203703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45967.350341203703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45967.350341203703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45967.350341203703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45967.350341203703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45967.350341203703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45967.350341203703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45967.350341203703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45967.350341203703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45967.350341203703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45967.350341203703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45967.350341203703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45967.350341203703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45967.350341203703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45967.350341203703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45967.350341203703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45967.350341203703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45967.350341203703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45967.350341203703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45967.350341203703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45967.350341203703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45967.350341203703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45967.350341203703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45967.350341203703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45967.350341203703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45967.350341203703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45967.350341203703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45967.350341203703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45967.350341203703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45967.350341203703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45967.350341203703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45967.350341203703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45967.350341203703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45967.350341203703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45967.350341203703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45967.350341203703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45967.350341203703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45967.350341203703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45967.350341203703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45967.350341203703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45967.350341203703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45967.350341203703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45967.350341203703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45967.350341203703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45967.350341203703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45967.350341203703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45967.350341203703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45967.350341203703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45967.350341203703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45967.350341203703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45967.350341203703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45967.350341203703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45967.350341203703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45967.350341203703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45967.350341203703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45967.350341203703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45967.350341203703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45967.350341203703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45967.350341203703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45967.350341203703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45967.350341203703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45967.350341203703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45967.350341203703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45967.350341203703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45967.350341203703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45967.350341203703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45967.350341203703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45967.350341203703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45967.350341203703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45967.350341203703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45967.350341203703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45967.350341203703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45967.350341203703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45967.350341203703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45967.350341203703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45967.350341203703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45967.350341203703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45967.350341203703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45967.350341203703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45967.350341203703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45967.350341203703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45967.350341203703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45967.350341203703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45967.350341203703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45967.350341203703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45967.350341203703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45967.350341203703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45967.350341203703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45967.350341203703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45967.350341203703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45967.350341203703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45967.350341203703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45967.350341203703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45967.350341203703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45967.350341203703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45967.350341203703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45967.350341203703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45967.350341203703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45967.350341203703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45967.350341203703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45967.350341203703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45967.350341203703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45967.350341203703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45967.350341203703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45967.350341203703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45967.350341203703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45967.350341203703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45967.350341203703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45967.350341203703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45967.350341203703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45967.350341203703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45967.350341203703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45967.350341203703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45967.350341203703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45967.350341203703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45967.350341203703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45967.350341203703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45967.350341203703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45967.350341203703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45967.350341203703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45967.350341203703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45967.350341203703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45967.350341203703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45967.350341203703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45967.350341203703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45967.350341203703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45967.350341203703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45967.350341203703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45967.350341203703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45967.350341203703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45967.350341203703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45967.350341203703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45967.350341203703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45967.350341203703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45967.350341203703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45967.350341203703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45967.350341203703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45967.350341203703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45967.350341203703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45967.350341203703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45967.350341203703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45967.350341203703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45967.350341203703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45967.350341203703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45967.350341203703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45967.350341203703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45967.350341203703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45967.350341203703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45967.350341203703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45967.350341203703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45967.350341203703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45967.350341203703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45967.350341203703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45967.350341203703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45967.350341203703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45967.350341203703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45967.350341203703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45967.350341203703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45967.350341203703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45967.350341203703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45967.350341203703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45967.350341203703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45967.350341203703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45967.350341203703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45967.350341203703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45967.350341203703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45967.350341203703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45967.350341203703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45967.350341203703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45967.350341203703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45967.350341203703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45967.350341203703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45967.350341203703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45967.350341203703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45967.350341203703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45967.350341203703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45967.350341203703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45967.350341203703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45967.350341203703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45967.350341203703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45967.350341203703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45967.350341203703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45967.350341203703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45967.350341203703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45967.350341203703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45967.350341203703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45967.350341203703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45967.350341203703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45967.350341203703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45967.350341203703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45967.350341203703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45967.350341203703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45967.350341203703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45967.350341203703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45967.350341203703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45967.350341203703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45967.350341203703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45967.350341203703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45967.350341203703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45967.350341203703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45967.350341203703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45967.350341203703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45967.350341203703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45967.350341203703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45967.350341203703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45967.350341203703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45967.350341203703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45967.350341203703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45967.350341203703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45967.350341203703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45967.350341203703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45967.350341203703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45967.350341203703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45967.350341203703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45967.350341203703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45967.350341203703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45967.350341203703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45967.350341203703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45967.350341203703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45967.350341203703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45967.350341203703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45967.350341203703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45967.350341203703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45967.350341203703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45967.350341203703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45967.350341203703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45967.350341203703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45967.350341203703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45967.350341203703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45967.350341203703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45967.350341203703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45967.350341203703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45967.350341203703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45967.350341203703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45967.350341203703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45967.350341203703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45967.350341203703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45967.350341203703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45967.350341203703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45967.350341203703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45967.350341203703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45967.350341203703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45967.350341203703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45967.350341203703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45967.350341203703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45967.350341203703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45967.350341203703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45967.350341203703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45967.350341203703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45967.350341203703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45967.350341203703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45967.350341203703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45967.350341203703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45967.350341203703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45967.350341203703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45967.350341203703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45967.350341203703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45967.350341203703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45967.350341203703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45967.350341203703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45967.350341203703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45967.350341203703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45967.350341203703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45967.350341203703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45967.350341203703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45967.350341203703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45967.350341203703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45967.350341203703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45967.350341203703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45967.350341203703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45967.350341203703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45967.350341203703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45967.350341203703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45967.350341203703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45967.350341203703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45967.350341203703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45967.350341203703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45967.350341203703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45967.350341203703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45967.350341203703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45967.350341203703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45967.350341203703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45967.350341203703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45967.350341203703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45967.350341203703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45967.350341203703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45967.350341203703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45967.350341203703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45967.350341203703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45967.350341203703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45967.350341203703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45967.350341203703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45967.350341203703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45967.350341203703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45967.350341203703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45967.350341203703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45967.350341203703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45967.350341203703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45967.350341203703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45967.350341203703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45967.350341203703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45967.350341203703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45967.350341203703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45967.350341203703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45967.350341203703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45967.350341203703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45967.350341203703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45967.350341203703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45967.350341203703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45967.350341203703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45967.350341203703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45967.350341203703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45967.350341203703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45967.350341203703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45967.350341203703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45967.350341203703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45967.350341203703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45967.350341203703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45967.350341203703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45967.350341203703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45967.350341203703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45967.350341203703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45967.350341203703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45967.350341203703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45967.350341203703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45967.350341203703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45967.350341203703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45967.350341203703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45967.350341203703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45967.350341203703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45967.350341203703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45967.350341203703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45967.350341203703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45967.350341203703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45967.350341203703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45967.350341203703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45967.350341203703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45967.350341203703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45967.350341203703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45967.350341203703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45967.350341203703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45967.350341203703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45967.350341203703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45967.350341203703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45967.350341203703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45967.350341203703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45967.350341203703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45967.350341203703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45967.350341203703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45967.350341203703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45967.350341203703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45967.350341203703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45967.350341203703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45967.350341203703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45967.350341203703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45967.350341203703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45967.350341203703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45967.350341203703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45967.350341203703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45967.350341203703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45967.350341203703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45967.350341203703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45967.350341203703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45967.350341203703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45967.350341203703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45967.350341203703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45967.350341203703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45967.350341203703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45967.350341203703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45967.350341203703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45967.350341203703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45967.350341203703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45967.350341203703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45967.350341203703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45967.350341203703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45967.350341203703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45967.350341203703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45967.350341203703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45967.350341203703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45967.350341203703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45967.350341203703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45967.350341203703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45967.350341203703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45967.350341203703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45967.350341203703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45967.350341203703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45967.350341203703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45967.350341203703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45967.350341203703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45967.350341203703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45967.350341203703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45967.350341203703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45967.350341203703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45967.350341203703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45967.350341203703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45967.350341203703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45967.350341203703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45967.350341203703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45967.350341203703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45967.350341203703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45967.350341203703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45967.350341203703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45967.350341203703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45967.350341203703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45967.350341203703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45967.350341203703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45967.350341203703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45967.350341203703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45967.350341203703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45967.350341203703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45967.350341203703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45967.350341203703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45967.350341203703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45967.350341203703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45967.350341203703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45967.350341203703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45967.350341203703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45967.350341203703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45967.350341203703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45967.350341203703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45967.350341203703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45967.350341203703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45967.350341203703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45967.350341203703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45967.350341203703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45967.350341203703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45967.350341203703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45967.350341203703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45967.350341203703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45967.350341203703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45967.350341203703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45967.350341203703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45967.350341203703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45967.350341203703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45967.350341203703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45967.350341203703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45967.350341203703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45967.350341203703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45967.350341203703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45967.350341203703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45967.350341203703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45967.350341203703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45967.350341203703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45967.350341203703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45967.350341203703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45967.350341203703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45967.350341203703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45967.350341203703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45967.350341203703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45967.350341203703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45967.350341203703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45967.350341203703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45967.350341203703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45967.350341203703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45967.350341203703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45967.350341203703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45967.350341203703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45967.350341203703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45967.350341203703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45967.350341203703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45967.350341203703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45967.350341203703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45967.350341203703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45967.350341203703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45967.350341203703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45967.350341203703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45967.350341203703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45967.350341203703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45967.350341203703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45967.350341203703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45967.350341203703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45967.350341203703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45967.350341203703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45967.350341203703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45967.350341203703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45967.350341203703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45967.350341203703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45967.350341203703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45967.350341203703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45967.350341203703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45967.350341203703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45967.350341203703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45967.350341203703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45967.350341203703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45967.350341203703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45967.350341203703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45967.350341203703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45967.350341203703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45967.350341203703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45967.350341203703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45967.350341203703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45967.350341203703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45967.350341203703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45967.350341203703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45967.350341203703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45967.350341203703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45967.350341203703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45967.350341203703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45967.350341203703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45967.350341203703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45967.350341203703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45967.350341203703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45967.350341203703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45967.350341203703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45967.350341203703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45967.350341203703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45967.350341203703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45967.350341203703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45967.350341203703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45967.350341203703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45967.350341203703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45967.350341203703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45967.350341203703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45967.350341203703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45967.350341203703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45967.350341203703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45967.350341203703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45967.350341203703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45967.350341203703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45967.350341203703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45967.350341203703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45967.350341203703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45967.350341203703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45967.350341203703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45967.350341203703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45967.350341203703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45967.350341203703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45967.350341203703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45967.350341203703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45967.350341203703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45967.350341203703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45967.350341203703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45967.350341203703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45967.350341203703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45967.350341203703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45967.350341203703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45967.350341203703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45967.350341203703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45967.350341203703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45967.350341203703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45967.350341203703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45967.350341203703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45967.350341203703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45967.350341203703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45967.350341203703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45967.350341203703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45967.350341203703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45967.350341203703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45967.350341203703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45967.350341203703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45967.350341203703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45967.350341203703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45967.350341203703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45967.350341203703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45967.350341203703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45967.350341203703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45967.350341203703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45967.350341203703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45967.350341203703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45967.350341203703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45967.350341203703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45967.350341203703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45967.350341203703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45967.350341203703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45967.350341203703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45967.350341203703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45967.350341203703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45967.350341203703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45967.350341203703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45967.350341203703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45967.350341203703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45967.350341203703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45967.350341203703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45967.350341203703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45967.350341203703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45967.350341203703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45967.350341203703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45967.350341203703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45967.350341203703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45967.350341203703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45967.350341203703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45967.350341203703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45967.350341203703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45967.350341203703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45967.350341203703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45967.350341203703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45967.350341203703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45967.350341203703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45967.350341203703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45967.350341203703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45967.350341203703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45967.350341203703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45967.350341203703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45967.350341203703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45967.350341203703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45967.350341203703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45967.350341203703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45967.350341203703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45967.350341203703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45967.350341203703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45967.350341203703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45967.350341203703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45967.350341203703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45967.350341203703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45967.350341203703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45967.350341203703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45967.350341203703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45967.350341203703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45967.350341203703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45967.350341203703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45967.350341203703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45967.350341203703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45967.350341203703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45967.350341203703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45967.350341203703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45967.350341203703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45967.350341203703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45967.350341203703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45967.350341203703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45967.350341203703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45967.350341203703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45967.350341203703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45967.350341203703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45967.350341203703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45967.350341203703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45967.350341203703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45967.350341203703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45967.350341203703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45967.350341203703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45967.350341203703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45967.350341203703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45967.350341203703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45967.350341203703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45967.350341203703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45967.350341203703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45967.350341203703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45967.350341203703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45967.350341203703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45967.350341203703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45967.350341203703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45967.350341203703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45967.350341203703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45967.350341203703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45967.350341203703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45967.350341203703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45967.350341203703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45967.350341203703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45967.350341203703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45967.350341203703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45967.350341203703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45967.350341203703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45967.350341203703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45967.350341203703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45967.350341203703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45967.350341203703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45967.350341203703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45967.350341203703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45967.350341203703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45967.350341203703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45967.350341203703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45967.350341203703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45967.350341203703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45967.350341203703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45967.350341203703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45967.350341203703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45967.350341203703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45967.350341203703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45967.350341203703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45967.350341203703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45967.350341203703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45967.350341203703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45967.350341203703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45967.350341203703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45967.350341203703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45967.350341203703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45967.350341203703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45967.350341203703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45967.350341203703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45967.350341203703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45967.350341203703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45967.350341203703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45967.350341203703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45967.350341203703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45967.350341203703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45967.350341203703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45967.350341203703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45967.350341203703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45967.350341203703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45967.350341203703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45967.350341203703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45967.350341203703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45967.350341203703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45967.350341203703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45967.350341203703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45967.350341203703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45967.350341203703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45967.350341203703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45967.350341203703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45967.350341203703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45967.350341203703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45967.350341203703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45967.350341203703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45967.350341203703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45967.350341203703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45967.350341203703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45967.350341203703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45967.350341203703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45967.350341203703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45967.350341203703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45967.350341203703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45967.350341203703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45967.350341203703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45967.350341203703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45967.350341203703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45967.350341203703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45967.350341203703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45967.350341203703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45967.350341203703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45967.350341203703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45967.350341203703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45967.350341203703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45967.350341203703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45967.350341203703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45967.350341203703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45967.350341203703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45967.350341203703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45967.350341203703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45967.350341203703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45967.350341203703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45967.350341203703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45967.350341203703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45967.350341203703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45967.350341203703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45967.350341203703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45967.350341203703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45967.350341203703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45967.350341203703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45967.350341203703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45967.350341203703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45967.350341203703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45967.350341203703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45967.350341203703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45967.350341203703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45967.350341203703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45967.350341203703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45967.350341203703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45967.350341203703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45967.350341203703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45967.350341203703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45967.350341203703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45967.350341203703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45967.350341203703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45967.350341203703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45967.350341203703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45967.350341203703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45967.350341203703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45967.350341203703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45967.350341203703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45967.350341203703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45967.350341203703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45967.350341203703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45967.350341203703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45967.350341203703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45967.350341203703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45967.350341203703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45967.350341203703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45967.350341203703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263.86962361110636</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45967.350341203703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45967.350341203703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45967.350341203703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45967.350341203703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45967.350341203703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45967.350341203703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45967.350341203703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45967.350341203703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45967.350341203703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45967.350341203703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45967.350341203703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45967.350341203703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45967.350341203703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45967.350341203703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45967.350341203703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45967.350341203703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45967.350341203703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45967.350341203703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45967.350341203703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45967.350341203703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45967.350341203703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45967.350341203703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45967.350341203703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45967.350341203703</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45967.350341203703</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45967.350341203703</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45967.350341203703</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45967.350341203703</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45967.350341203703</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45967.350341203703</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45967.350341203703</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H15" sqref="H1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75.518281018514244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41.161463888885919</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18.689230092590151</v>
      </c>
      <c r="H4" s="139">
        <v>45948.661111111112</v>
      </c>
      <c r="I4" s="138" t="str">
        <f>IFERROR(VLOOKUP(D4,DB!A:F,6,0),"")</f>
        <v>SCECO</v>
      </c>
      <c r="J4" s="138" t="str">
        <f>IFERROR(VLOOKUP(D4,DB!A:G,7,0),"")</f>
        <v>Dead</v>
      </c>
      <c r="K4" s="138" t="s">
        <v>39118</v>
      </c>
      <c r="L4" s="138" t="str">
        <f>IFERROR(VLOOKUP(D4,DB!A:I,9,0),"")</f>
        <v>Latis</v>
      </c>
    </row>
    <row r="5" spans="1:13" ht="15">
      <c r="A5" s="138" t="s">
        <v>39119</v>
      </c>
      <c r="B5" s="138" t="str">
        <f>IFERROR(VLOOKUP(D5,DB!A:K,11,0),"")</f>
        <v>R5</v>
      </c>
      <c r="C5" s="138">
        <v>1</v>
      </c>
      <c r="D5" s="138" t="s">
        <v>32330</v>
      </c>
      <c r="E5" s="138" t="s">
        <v>39021</v>
      </c>
      <c r="F5" s="139">
        <v>45966.952418981484</v>
      </c>
      <c r="G5" s="140">
        <f ca="1">IFERROR(NOW()-F5,"")</f>
        <v>0.39792222221876727</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3.2412962958915159E-2</v>
      </c>
      <c r="H6" s="139">
        <v>45967.31040509259</v>
      </c>
      <c r="I6" s="138" t="str">
        <f>IFERROR(VLOOKUP(D6,DB!A:F,6,0),"")</f>
        <v>SCECO</v>
      </c>
      <c r="J6" s="138" t="str">
        <f>IFERROR(VLOOKUP(D6,DB!A:G,7,0),"")</f>
        <v>Haj Removal</v>
      </c>
      <c r="K6" s="138" t="s">
        <v>39123</v>
      </c>
      <c r="L6" s="138" t="str">
        <f>IFERROR(VLOOKUP(D6,DB!A:I,9,0),"")</f>
        <v>Latis</v>
      </c>
    </row>
    <row r="7" spans="1:13" ht="1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39123</v>
      </c>
      <c r="L7" s="138" t="str">
        <f>IFERROR(VLOOKUP(D7,DB!A:I,9,0),"")</f>
        <v>Latis</v>
      </c>
    </row>
    <row r="8" spans="1:13" ht="1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39123</v>
      </c>
      <c r="L8" s="138" t="str">
        <f>IFERROR(VLOOKUP(D8,DB!A:I,9,0),"")</f>
        <v>Latis</v>
      </c>
    </row>
    <row r="9" spans="1:13" ht="1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1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39126</v>
      </c>
      <c r="L10" s="138" t="str">
        <f>IFERROR(VLOOKUP(D10,DB!A:I,9,0),"")</f>
        <v>Latis</v>
      </c>
    </row>
    <row r="11" spans="1:13" ht="1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39126</v>
      </c>
      <c r="L11" s="138" t="str">
        <f>IFERROR(VLOOKUP(D11,DB!A:I,9,0),"")</f>
        <v>Latis</v>
      </c>
    </row>
    <row r="12" spans="1:13" ht="1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39126</v>
      </c>
      <c r="L12" s="138" t="str">
        <f>IFERROR(VLOOKUP(D12,DB!A:I,9,0),"")</f>
        <v>Latis</v>
      </c>
    </row>
    <row r="13" spans="1:13" ht="1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39126</v>
      </c>
      <c r="L13" s="138" t="str">
        <f>IFERROR(VLOOKUP(D13,DB!A:I,9,0),"")</f>
        <v>Latis</v>
      </c>
    </row>
    <row r="14" spans="1:13" ht="1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c r="B15" s="138" t="str">
        <f>IFERROR(VLOOKUP(D15,DB!A:K,11,0),"")</f>
        <v>R5</v>
      </c>
      <c r="C15" s="138">
        <v>1</v>
      </c>
      <c r="D15" s="138" t="s">
        <v>34276</v>
      </c>
      <c r="E15" s="138" t="s">
        <v>39021</v>
      </c>
      <c r="F15" s="139"/>
      <c r="G15" s="140">
        <f ca="1">IFERROR(NOW()-F15,"")</f>
        <v>45967.350341203703</v>
      </c>
      <c r="H15" s="139">
        <v>45967.338043981479</v>
      </c>
      <c r="I15" s="138" t="str">
        <f>IFERROR(VLOOKUP(D15,DB!A:F,6,0),"")</f>
        <v>SCECO</v>
      </c>
      <c r="J15" s="138" t="str">
        <f>IFERROR(VLOOKUP(D15,DB!A:G,7,0),"")</f>
        <v>Vandalized</v>
      </c>
      <c r="K15" s="138" t="s">
        <v>39123</v>
      </c>
      <c r="L15" s="138" t="str">
        <f>IFERROR(VLOOKUP(D15,DB!A:I,9,0),"")</f>
        <v>Latis</v>
      </c>
    </row>
    <row r="16" spans="1:13" ht="15">
      <c r="A16" s="138"/>
      <c r="B16" s="138" t="str">
        <f>IFERROR(VLOOKUP(D16,DB!A:K,11,0),"")</f>
        <v/>
      </c>
      <c r="C16" s="138"/>
      <c r="D16" s="138"/>
      <c r="E16" s="138"/>
      <c r="F16" s="139"/>
      <c r="G16" s="140">
        <f ca="1">IFERROR(NOW()-F16,"")</f>
        <v>45967.350341203703</v>
      </c>
      <c r="H16" s="139"/>
      <c r="I16" s="138" t="str">
        <f>IFERROR(VLOOKUP(D16,DB!A:F,6,0),"")</f>
        <v/>
      </c>
      <c r="J16" s="138" t="str">
        <f>IFERROR(VLOOKUP(D16,DB!A:G,7,0),"")</f>
        <v/>
      </c>
      <c r="K16" s="138"/>
      <c r="L16" s="138" t="str">
        <f>IFERROR(VLOOKUP(D16,DB!A:I,9,0),"")</f>
        <v/>
      </c>
    </row>
    <row r="17" spans="1:12" ht="15.75">
      <c r="A17" s="138"/>
      <c r="B17" s="138" t="str">
        <f>IFERROR(VLOOKUP(D17,DB!A:K,11,0),"")</f>
        <v/>
      </c>
      <c r="C17" s="138"/>
      <c r="D17" s="156"/>
      <c r="E17" s="138"/>
      <c r="F17" s="139"/>
      <c r="G17" s="140">
        <f ca="1">IFERROR(NOW()-F17,"")</f>
        <v>45967.350341203703</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45967.350341203703</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45967.350341203703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45967.350341203703</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45967.350341203703</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45967.350341203703</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45967.350341203703</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45967.350341203703</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45967.350341203703</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45967.350341203703</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45967.350341203703</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45967.350341203703</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45967.350341203703</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45967.350341203703</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45967.350341203703</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45967.350341203703</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45967.350341203703</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45967.350341203703</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45967.350341203703</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45967.350341203703</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45967.350341203703</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45967.350341203703</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45967.350341203703</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45967.350341203703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45967.350341203703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45967.350341203703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45967.350341203703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45967.350341203703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45967.350341203703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45967.350341203703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45967.350341203703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45967.350341203703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45967.350341203703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45967.350341203703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45967.350341203703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45967.350341203703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45967.350341203703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45967.350341203703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45967.350341203703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45967.350341203703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45967.350341203703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45967.350341203703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45967.350341203703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45967.350341203703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45967.350341203703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45967.350341203703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45967.350341203703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45967.350341203703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45967.350341203703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45967.350341203703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45967.350341203703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45967.350341203703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45967.350341203703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45967.350341203703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45967.350341203703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45967.350341203703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45967.350341203703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45967.350341203703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45967.350341203703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45967.350341203703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45967.350341203703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45967.350341203703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45967.350341203703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45967.350341203703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45967.350341203703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45967.350341203703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45967.350341203703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45967.350341203703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45967.350341203703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45967.350341203703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45967.350341203703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45967.350341203703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45967.350341203703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45967.350341203703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45967.350341203703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45967.350341203703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45967.350341203703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45967.350341203703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45967.350341203703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45967.350341203703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45967.350341203703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45967.350341203703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45967.350341203703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45967.350341203703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45967.350341203703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45967.350341203703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45967.350341203703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45967.350341203703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45967.350341203703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45967.350341203703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45967.350341203703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45967.350341203703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45967.350341203703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45967.350341203703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45967.350341203703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45967.350341203703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45967.350341203703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45967.350341203703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45967.350341203703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45967.350341203703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45967.350341203703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45967.350341203703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45967.350341203703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45967.350341203703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45967.350341203703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45967.350341203703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45967.350341203703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45967.350341203703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45967.350341203703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45967.350341203703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45967.350341203703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45967.350341203703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45967.350341203703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45967.350341203703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45967.350341203703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45967.350341203703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45967.350341203703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45967.350341203703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45967.350341203703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45967.350341203703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45967.350341203703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45967.350341203703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45967.350341203703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45967.350341203703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45967.350341203703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45967.350341203703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45967.350341203703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45967.350341203703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45967.350341203703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45967.350341203703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45967.350341203703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45967.350341203703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45967.350341203703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45967.350341203703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45967.350341203703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45967.350341203703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45967.350341203703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45967.350341203703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45967.350341203703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45967.350341203703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45967.350341203703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45967.350341203703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45967.350341203703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45967.350341203703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45967.350341203703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45967.350341203703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45967.350341203703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45967.350341203703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45967.350341203703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45967.350341203703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45967.350341203703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45967.350341203703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45967.350341203703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45967.350341203703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45967.350341203703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45967.350341203703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45967.350341203703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45967.350341203703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45967.350341203703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45967.350341203703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45967.350341203703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45967.350341203703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45967.350341203703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45967.350341203703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45967.350341203703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45967.350341203703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45967.350341203703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45967.350341203703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45967.350341203703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45967.350341203703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45967.350341203703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45967.350341203703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45967.350341203703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45967.350341203703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45967.350341203703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45967.350341203703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45967.350341203703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45967.350341203703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45967.350341203703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45967.350341203703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45967.350341203703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45967.350341203703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45967.350341203703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45967.350341203703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45967.350341203703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45967.350341203703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45967.350341203703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45967.350341203703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45967.350341203703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45967.350341203703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45967.350341203703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45967.350341203703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45967.350341203703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45967.350341203703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45967.350341203703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45967.350341203703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45967.350341203703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45967.350341203703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45967.350341203703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45967.350341203703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45967.350341203703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45967.350341203703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45967.350341203703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45967.350341203703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45967.350341203703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45967.350341203703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45967.350341203703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45967.350341203703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45967.350341203703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45967.350341203703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45967.350341203703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45967.350341203703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45967.350341203703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45967.350341203703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45967.350341203703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45967.350341203703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45967.350341203703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45967.350341203703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45967.350341203703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45967.350341203703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45967.350341203703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45967.350341203703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45967.350341203703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45967.350341203703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45967.350341203703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45967.350341203703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45967.350341203703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45967.350341203703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45967.350341203703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45967.350341203703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45967.350341203703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45967.350341203703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45967.350341203703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45967.350341203703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45967.350341203703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45967.350341203703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45967.350341203703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45967.350341203703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45967.350341203703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45967.350341203703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45967.350341203703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45967.350341203703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45967.350341203703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45967.350341203703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45967.350341203703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45967.350341203703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45967.350341203703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45967.350341203703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45967.350341203703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45967.350341203703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45967.350341203703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45967.350341203703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45967.350341203703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45967.350341203703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45967.350341203703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45967.350341203703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45967.350341203703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45967.350341203703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45967.350341203703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45967.350341203703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45967.350341203703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45967.350341203703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45967.350341203703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45967.350341203703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45967.350341203703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45967.350341203703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45967.350341203703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45967.350341203703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45967.350341203703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45967.350341203703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45967.350341203703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45967.350341203703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45967.350341203703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45967.350341203703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45967.350341203703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45967.350341203703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45967.350341203703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45967.350341203703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45967.350341203703</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45967.350341203703</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45967.350341203703</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45967.350341203703</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45967.350341203703</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45967.350341203703</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45967.350341203703</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45967.350341203703</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45967.350341203703</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45967.350341203703</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45967.350341203703</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45967.350341203703</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45967.350341203703</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45967.350341203703</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45967.350341203703</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45967.350341203703</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45967.350341203703</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45967.350341203703</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45967.350341203703</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45967.350341203703</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38"/>
      <c r="E2" s="61"/>
      <c r="F2" s="159"/>
      <c r="G2" s="160">
        <f ca="1">IFERROR(NOW()-F2,"-")</f>
        <v>45967.350341203703</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45967.350341203703</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45967.350341203703</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45967.350341203703</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45967.350341203703</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45967.350341203703</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45967.350341203703</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45967.350341203703</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45967.350341203703</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45967.350341203703</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45967.350341203703</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45967.350341203703</v>
      </c>
      <c r="H13" s="161" t="s">
        <v>39109</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45967.350341203703</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45967.350341203703</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45967.350341203703</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45967.350341203703</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45967.350341203703</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45967.350341203703</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45967.350341203703</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45967.350341203703</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45967.350341203703</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45967.350341203703</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45967.350341203703</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45967.350341203703</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39110</v>
      </c>
      <c r="D26" s="61"/>
      <c r="E26" s="61"/>
      <c r="F26" s="159"/>
      <c r="G26" s="160">
        <f ca="1">IFERROR(NOW()-F26,"-")</f>
        <v>45967.350341203703</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45967.350341203703</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45967.350341203703</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45967.350341203703</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45967.350341203703</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45967.350341203703</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45967.350341203703</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45967.350341203703</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45967.350341203703</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45967.350341203703</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45967.350341203703</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45967.350341203703</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45967.350341203703</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45967.350341203703</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45967.350341203703</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45967.350341203703</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45967.350341203703</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45967.350341203703</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