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68" documentId="120_S{2AC9BD13-BADA-5192-A53E-5A8FF88502F6}" xr6:coauthVersionLast="47" xr6:coauthVersionMax="47" xr10:uidLastSave="{5BBB48EC-BB33-49BE-B8CE-A6F1737FE08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<sst xmlns="http://schemas.openxmlformats.org/spreadsheetml/2006/main" count="180304" uniqueCount="39134">
  <si>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</si>
  <si>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</si>
  <si>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</si>
  <si>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</si>
  <si>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</si>
  <si>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</si>
  <si>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</si>
  <si>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</si>
  <si>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</si>
  <si>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</si>
  <si>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</si>
  <si>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</si>
  <si>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</si>
  <si>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</si>
  <si>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</si>
  <si>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</si>
  <si>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</si>
  <si>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</si>
  <si>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</si>
  <si>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</si>
  <si>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</si>
  <si>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</si>
  <si>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</si>
  <si>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</si>
  <si>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</si>
  <si>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</si>
  <si>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</si>
  <si>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</si>
  <si>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</si>
  <si>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</si>
  <si>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</si>
  <si>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</si>
  <si>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</si>
  <si>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</si>
  <si>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</si>
  <si>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</si>
  <si>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</si>
  <si>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</si>
  <si>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</si>
  <si>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</si>
  <si>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</si>
  <si>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</si>
  <si>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</si>
  <si>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</si>
  <si>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</si>
  <si>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</si>
  <si>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</si>
  <si>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</si>
  <si>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</si>
  <si>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</si>
  <si>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</si>
  <si>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</si>
  <si>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</si>
  <si>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</si>
  <si>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</si>
  <si>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</si>
  <si>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</si>
  <si>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</si>
  <si>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</si>
  <si>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</si>
  <si>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</si>
  <si>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</si>
  <si>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</si>
  <si>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</si>
  <si>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</si>
  <si>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</si>
  <si>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</si>
  <si>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</si>
  <si>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</si>
  <si>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</si>
  <si>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</si>
  <si>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</si>
  <si>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</si>
  <si>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</si>
  <si>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</si>
  <si>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</si>
  <si>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</si>
  <si>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</si>
  <si>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</si>
  <si>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</si>
  <si>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</si>
  <si>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</si>
  <si>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</si>
  <si>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</si>
  <si>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</si>
  <si>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</si>
  <si>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</si>
  <si>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</si>
  <si>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</si>
  <si>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</si>
  <si>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</si>
  <si>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</si>
  <si>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</si>
  <si>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</si>
  <si>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</si>
  <si>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</si>
  <si>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</si>
  <si>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</si>
  <si>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</si>
  <si>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</si>
  <si>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</si>
  <si>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</si>
  <si>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</si>
  <si>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</si>
  <si>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</si>
  <si>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</si>
  <si>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</si>
  <si>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</si>
  <si>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</si>
  <si>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</si>
  <si>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</si>
  <si>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</si>
  <si>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</si>
  <si>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</si>
  <si>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</si>
  <si>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</si>
  <si>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</si>
  <si>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</si>
  <si>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</si>
  <si>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</si>
  <si>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</si>
  <si>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</si>
  <si>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</si>
  <si>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</si>
  <si>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</si>
  <si>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</si>
  <si>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</si>
  <si>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</si>
  <si>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</si>
  <si>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</si>
  <si>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</si>
  <si>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</si>
  <si>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</si>
  <si>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</si>
  <si>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</si>
  <si>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</si>
  <si>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</si>
  <si>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</si>
  <si>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</si>
  <si>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</si>
  <si>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</si>
  <si>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</si>
  <si>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</si>
  <si>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</si>
  <si>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</si>
  <si>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</si>
  <si>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</si>
  <si>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</si>
  <si>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</si>
  <si>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</si>
  <si>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</si>
  <si>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</si>
  <si>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</si>
  <si>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</si>
  <si>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</si>
  <si>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</si>
  <si>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</si>
  <si>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</si>
  <si>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</si>
  <si>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</si>
  <si>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</si>
  <si>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</si>
  <si>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</si>
  <si>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</si>
  <si>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</si>
  <si>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</si>
  <si>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</si>
  <si>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</si>
  <si>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</si>
  <si>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</si>
  <si>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</si>
  <si>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</si>
  <si>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</si>
  <si>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</si>
  <si>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</si>
  <si>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</si>
  <si>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</si>
  <si>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</si>
  <si>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</si>
  <si>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</si>
  <si>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</si>
  <si>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</si>
  <si>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</si>
  <si>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</si>
  <si>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</si>
  <si>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</si>
  <si>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</si>
  <si>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</si>
  <si>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</si>
  <si>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</si>
  <si>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</si>
  <si>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</si>
  <si>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</si>
  <si>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</si>
  <si>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</si>
  <si>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</si>
  <si>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</si>
  <si>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</si>
  <si>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</si>
  <si>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</si>
  <si>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</si>
  <si>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</si>
  <si>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</si>
  <si>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</si>
  <si>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</si>
  <si>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</si>
  <si>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</si>
  <si>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</si>
  <si>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</si>
  <si>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</si>
  <si>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</si>
  <si>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</si>
  <si>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</si>
  <si>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</si>
  <si>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</si>
  <si>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</si>
  <si>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</si>
  <si>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</si>
  <si>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</si>
  <si>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</si>
  <si>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</si>
  <si>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</si>
  <si>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</si>
  <si>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</si>
  <si>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</si>
  <si>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</si>
  <si>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</si>
  <si>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</si>
  <si>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</si>
  <si>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</si>
  <si>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</si>
  <si>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</si>
  <si>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</si>
  <si>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</si>
  <si>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</si>
  <si>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</si>
  <si>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</si>
  <si>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</si>
  <si>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</si>
  <si>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</si>
  <si>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</si>
  <si>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</si>
  <si>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</si>
  <si>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</si>
  <si>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</si>
  <si>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</si>
  <si>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</si>
  <si>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</si>
  <si>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</si>
  <si>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</si>
  <si>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</si>
  <si>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</si>
  <si>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</si>
  <si>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</si>
  <si>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</si>
  <si>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</si>
  <si>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</si>
  <si>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</si>
  <si>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</si>
  <si>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</si>
  <si>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</si>
  <si>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</si>
  <si>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</si>
  <si>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</si>
  <si>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</si>
  <si>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</si>
  <si>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</si>
  <si>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</si>
  <si>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</si>
  <si>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</si>
  <si>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</si>
  <si>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</si>
  <si>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</si>
  <si>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</si>
  <si>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</si>
  <si>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</si>
  <si>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</si>
  <si>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</si>
  <si>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</si>
  <si>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</si>
  <si>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</si>
  <si>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</si>
  <si>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</si>
  <si>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</si>
  <si>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</si>
  <si>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</si>
  <si>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</si>
  <si>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</si>
  <si>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</si>
  <si>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</si>
  <si>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</si>
  <si>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</si>
  <si>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</si>
  <si>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</si>
  <si>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</si>
  <si>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</si>
  <si>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</si>
  <si>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</si>
  <si>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</si>
  <si>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</si>
  <si>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</si>
  <si>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</si>
  <si>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</si>
  <si>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</si>
  <si>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</si>
  <si>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</si>
  <si>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</si>
  <si>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</si>
  <si>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</si>
  <si>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</si>
  <si>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</si>
  <si>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</si>
  <si>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</si>
  <si>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</si>
  <si>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</si>
  <si>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</si>
  <si>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</si>
  <si>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</si>
  <si>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</si>
  <si>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</si>
  <si>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</si>
  <si>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</si>
  <si>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</si>
  <si>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</si>
  <si>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</si>
  <si>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</si>
  <si>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</si>
  <si>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</si>
  <si>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</si>
  <si>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</si>
  <si>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</si>
  <si>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</si>
  <si>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</si>
  <si>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</si>
  <si>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</si>
  <si>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</si>
  <si>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</si>
  <si>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</si>
  <si>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</si>
  <si>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</si>
  <si>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</si>
  <si>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</si>
  <si>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</si>
  <si>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</si>
  <si>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</si>
  <si>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</si>
  <si>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</si>
  <si>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</si>
  <si>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</si>
  <si>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</si>
  <si>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</si>
  <si>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</si>
  <si>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</si>
  <si>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</si>
  <si>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</si>
  <si>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</si>
  <si>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</si>
  <si>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</si>
  <si>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</si>
  <si>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</si>
  <si>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</si>
  <si>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</si>
  <si>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</si>
  <si>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</si>
  <si>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</si>
  <si>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</si>
  <si>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</si>
  <si>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</si>
  <si>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</si>
  <si>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</si>
  <si>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</si>
  <si>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</si>
  <si>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</si>
  <si>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</si>
  <si>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</si>
  <si>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</si>
  <si>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</si>
  <si>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</si>
  <si>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</si>
  <si>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</si>
  <si>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</si>
  <si>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</si>
  <si>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</si>
  <si>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</si>
  <si>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</si>
  <si>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</si>
  <si>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</si>
  <si>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</si>
  <si>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</si>
  <si>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</si>
  <si>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</si>
  <si>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</si>
  <si>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</si>
  <si>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</si>
  <si>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</si>
  <si>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</si>
  <si>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</si>
  <si>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</si>
  <si>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</si>
  <si>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</si>
  <si>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</si>
  <si>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</si>
  <si>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</si>
  <si>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</si>
  <si>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</si>
  <si>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</si>
  <si>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</si>
  <si>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</si>
  <si>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</si>
  <si>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</si>
  <si>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</si>
  <si>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</si>
  <si>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</si>
  <si>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</si>
  <si>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</si>
  <si>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</si>
  <si>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</si>
  <si>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</si>
  <si>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</si>
  <si>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</si>
  <si>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</si>
  <si>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</si>
  <si>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</si>
  <si>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</si>
  <si>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</si>
  <si>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</si>
  <si>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</si>
  <si>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</si>
  <si>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</si>
  <si>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</si>
  <si>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</si>
  <si>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</si>
  <si>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</si>
  <si>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</si>
  <si>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</si>
  <si>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</si>
  <si>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</si>
  <si>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</si>
  <si>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</si>
  <si>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</si>
  <si>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</si>
  <si>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</si>
  <si>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</si>
  <si>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</si>
  <si>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</si>
  <si>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</si>
  <si>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</si>
  <si>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</si>
  <si>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</si>
  <si>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</si>
  <si>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</si>
  <si>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</si>
  <si>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</si>
  <si>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</si>
  <si>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</si>
  <si>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</si>
  <si>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</si>
  <si>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</si>
  <si>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</si>
  <si>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</si>
  <si>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</si>
  <si>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</si>
  <si>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</si>
  <si>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</si>
  <si>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</si>
  <si>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</si>
  <si>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</si>
  <si>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</si>
  <si>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</si>
  <si>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</si>
  <si>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</si>
  <si>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</si>
  <si>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</si>
  <si>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</si>
  <si>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</si>
  <si>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</si>
  <si>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</si>
  <si>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</si>
  <si>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</si>
  <si>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</si>
  <si>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</si>
  <si>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</si>
  <si>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</si>
  <si>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</si>
  <si>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</si>
  <si>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</si>
  <si>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</si>
  <si>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</si>
  <si>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</si>
  <si>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</si>
  <si>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</si>
  <si>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</si>
  <si>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</si>
  <si>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</si>
  <si>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</si>
  <si>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</si>
  <si>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</si>
  <si>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</si>
  <si>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</si>
  <si>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</si>
  <si>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</si>
  <si>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</si>
  <si>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</si>
  <si>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</si>
  <si>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</si>
  <si>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</si>
  <si>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</si>
  <si>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</si>
  <si>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</si>
  <si>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</si>
  <si>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</si>
  <si>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</si>
  <si>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</si>
  <si>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</si>
  <si>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</si>
  <si>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</si>
  <si>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</si>
  <si>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</si>
  <si>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</si>
  <si>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</si>
  <si>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</si>
  <si>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</si>
  <si>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</si>
  <si>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</si>
  <si>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</si>
  <si>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</si>
  <si>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</si>
  <si>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</si>
  <si>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</si>
  <si>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</si>
  <si>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</si>
  <si>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</si>
  <si>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</si>
  <si>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</si>
  <si>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</si>
  <si>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</si>
  <si>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</si>
  <si>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</si>
  <si>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</si>
  <si>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</si>
  <si>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</si>
  <si>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</si>
  <si>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</si>
  <si>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</si>
  <si>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</si>
  <si>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</si>
  <si>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</si>
  <si>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</si>
  <si>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</si>
  <si>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</si>
  <si>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</si>
  <si>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</si>
  <si>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</si>
  <si>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</si>
  <si>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</si>
  <si>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</si>
  <si>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</si>
  <si>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</si>
  <si>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</si>
  <si>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</si>
  <si>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</si>
  <si>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</si>
  <si>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</si>
  <si>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</si>
  <si>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</si>
  <si>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</si>
  <si>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</si>
  <si>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</si>
  <si>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</si>
  <si>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</si>
  <si>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</si>
  <si>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</si>
  <si>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</si>
  <si>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</si>
  <si>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</si>
  <si>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</si>
  <si>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</si>
  <si>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</si>
  <si>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</si>
  <si>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</si>
  <si>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</si>
  <si>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</si>
  <si>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</si>
  <si>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</si>
  <si>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</si>
  <si>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</si>
  <si>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</si>
  <si>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</si>
  <si>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</si>
  <si>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</si>
  <si>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</si>
  <si>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</si>
  <si>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</si>
  <si>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</si>
  <si>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</si>
  <si>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</si>
  <si>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</si>
  <si>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</si>
  <si>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</si>
  <si>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</si>
  <si>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</si>
  <si>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</si>
  <si>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</si>
  <si>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</si>
  <si>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</si>
  <si>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</si>
  <si>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</si>
  <si>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</si>
  <si>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</si>
  <si>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</si>
  <si>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</si>
  <si>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</si>
  <si>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</si>
  <si>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</si>
  <si>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</si>
  <si>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</si>
  <si>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</si>
  <si>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</si>
  <si>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</si>
  <si>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</si>
  <si>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</si>
  <si>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</si>
  <si>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</si>
  <si>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</si>
  <si>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</si>
  <si>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</si>
  <si>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</si>
  <si>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</si>
  <si>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</si>
  <si>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</si>
  <si>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</si>
  <si>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</si>
  <si>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</si>
  <si>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</si>
  <si>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</si>
  <si>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</si>
  <si>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</si>
  <si>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</si>
  <si>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</si>
  <si>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</si>
  <si>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</si>
  <si>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</si>
  <si>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</si>
  <si>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</si>
  <si>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</si>
  <si>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</si>
  <si>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</si>
  <si>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</si>
  <si>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</si>
  <si>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</si>
  <si>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</si>
  <si>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</si>
  <si>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</si>
  <si>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</si>
  <si>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</si>
  <si>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</si>
  <si>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</si>
  <si>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</si>
  <si>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</si>
  <si>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</si>
  <si>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</si>
  <si>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</si>
  <si>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</si>
  <si>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</si>
  <si>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</si>
  <si>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</si>
  <si>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</si>
  <si>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</si>
  <si>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</si>
  <si>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</si>
  <si>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</si>
  <si>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</si>
  <si>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</si>
  <si>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</si>
  <si>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</si>
  <si>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</si>
  <si>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</si>
  <si>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</si>
  <si>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</si>
  <si>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</si>
  <si>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</si>
  <si>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</si>
  <si>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</si>
  <si>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</si>
  <si>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</si>
  <si>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</si>
  <si>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</si>
  <si>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</si>
  <si>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</si>
  <si>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</si>
  <si>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</si>
  <si>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</si>
  <si>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</si>
  <si>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</si>
  <si>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</si>
  <si>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</si>
  <si>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</si>
  <si>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</si>
  <si>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</si>
  <si>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</si>
  <si>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</si>
  <si>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</si>
  <si>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</si>
  <si>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</si>
  <si>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</si>
  <si>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</si>
  <si>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</si>
  <si>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</si>
  <si>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</si>
  <si>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</si>
  <si>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</si>
  <si>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</si>
  <si>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</si>
  <si>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</si>
  <si>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</si>
  <si>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</si>
  <si>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</si>
  <si>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</si>
  <si>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</si>
  <si>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</si>
  <si>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</si>
  <si>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</si>
  <si>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</si>
  <si>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</si>
  <si>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</si>
  <si>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</si>
  <si>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</si>
  <si>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</si>
  <si>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</si>
  <si>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</si>
  <si>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</si>
  <si>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</si>
  <si>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</si>
  <si>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</si>
  <si>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</si>
  <si>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</si>
  <si>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</si>
  <si>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</si>
  <si>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</si>
  <si>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</si>
  <si>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</si>
  <si>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</si>
  <si>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</si>
  <si>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</si>
  <si>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</si>
  <si>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</si>
  <si>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</si>
  <si>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</si>
  <si>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</si>
  <si>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</si>
  <si>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</si>
  <si>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</si>
  <si>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</si>
  <si>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</si>
  <si>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</si>
  <si>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</si>
  <si>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</si>
  <si>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</si>
  <si>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</si>
  <si>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</si>
  <si>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</si>
  <si>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</si>
  <si>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</si>
  <si>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</si>
  <si>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</si>
  <si>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</si>
  <si>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</si>
  <si>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</si>
  <si>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</si>
  <si>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</si>
  <si>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</si>
  <si>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</si>
  <si>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</si>
  <si>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</si>
  <si>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</si>
  <si>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</si>
  <si>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</si>
  <si>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</si>
  <si>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</si>
  <si>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</si>
  <si>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</si>
  <si>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</si>
  <si>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</si>
  <si>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</si>
  <si>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</si>
  <si>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</si>
  <si>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</si>
  <si>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</si>
  <si>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</si>
  <si>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</si>
  <si>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</si>
  <si>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</si>
  <si>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</si>
  <si>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</si>
  <si>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</si>
  <si>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</si>
  <si>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</si>
  <si>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</si>
  <si>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</si>
  <si>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</si>
  <si>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</si>
  <si>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</si>
  <si>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</si>
  <si>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</si>
  <si>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</si>
  <si>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</si>
  <si>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</si>
  <si>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</si>
  <si>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</si>
  <si>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</si>
  <si>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</si>
  <si>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</si>
  <si>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</si>
  <si>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</si>
  <si>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</si>
  <si>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</si>
  <si>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</si>
  <si>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</si>
  <si>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</si>
  <si>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</si>
  <si>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</si>
  <si>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</si>
  <si>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</si>
  <si>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</si>
  <si>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</si>
  <si>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</si>
  <si>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</si>
  <si>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</si>
  <si>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</si>
  <si>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</si>
  <si>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</si>
  <si>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</si>
  <si>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</si>
  <si>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</si>
  <si>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</si>
  <si>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</si>
  <si>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</si>
  <si>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</si>
  <si>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</si>
  <si>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</si>
  <si>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</si>
  <si>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</si>
  <si>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</si>
  <si>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</si>
  <si>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</si>
  <si>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</si>
  <si>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</si>
  <si>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</si>
  <si>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</si>
  <si>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</si>
  <si>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</si>
  <si>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</si>
  <si>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</si>
  <si>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</si>
  <si>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</si>
  <si>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</si>
  <si>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</si>
  <si>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</si>
  <si>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</si>
  <si>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</si>
  <si>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</si>
  <si>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</si>
  <si>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</si>
  <si>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</si>
  <si>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</si>
  <si>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</si>
  <si>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</si>
  <si>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</si>
  <si>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</si>
  <si>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</si>
  <si>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</si>
  <si>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</si>
  <si>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</si>
  <si>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</si>
  <si>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</si>
  <si>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</si>
  <si>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</si>
  <si>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</si>
  <si>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</si>
  <si>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</si>
  <si>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</si>
  <si>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</si>
  <si>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</si>
  <si>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</si>
  <si>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</si>
  <si>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</si>
  <si>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</si>
  <si>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</si>
  <si>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</si>
  <si>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</si>
  <si>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</si>
  <si>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</si>
  <si>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</si>
  <si>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</si>
  <si>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</si>
  <si>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</si>
  <si>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</si>
  <si>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</si>
  <si>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</si>
  <si>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</si>
  <si>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</si>
  <si>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</si>
  <si>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</si>
  <si>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</si>
  <si>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</si>
  <si>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</si>
  <si>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</si>
  <si>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</si>
  <si>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</si>
  <si>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</si>
  <si>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</si>
  <si>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</si>
  <si>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</si>
  <si>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</si>
  <si>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</si>
  <si>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</si>
  <si>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</si>
  <si>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</si>
  <si>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</si>
  <si>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</si>
  <si>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</si>
  <si>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</si>
  <si>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</si>
  <si>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</si>
  <si>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</si>
  <si>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</si>
  <si>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</si>
  <si>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</si>
  <si>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</si>
  <si>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</si>
  <si>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</si>
  <si>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</si>
  <si>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</si>
  <si>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</si>
  <si>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</si>
  <si>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</si>
  <si>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</si>
  <si>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</si>
  <si>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</si>
  <si>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</si>
  <si>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</si>
  <si>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</si>
  <si>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</si>
  <si>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</si>
  <si>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</si>
  <si>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</si>
  <si>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</si>
  <si>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</si>
  <si>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</si>
  <si>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</si>
  <si>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</si>
  <si>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</si>
  <si>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</si>
  <si>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</si>
  <si>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</si>
  <si>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</si>
  <si>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</si>
  <si>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</si>
  <si>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</si>
  <si>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</si>
  <si>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</si>
  <si>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</si>
  <si>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</si>
  <si>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</si>
  <si>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</si>
  <si>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</si>
  <si>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</si>
  <si>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</si>
  <si>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</si>
  <si>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</si>
  <si>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</si>
  <si>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</si>
  <si>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</si>
  <si>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</si>
  <si>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</si>
  <si>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</si>
  <si>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</si>
  <si>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</si>
  <si>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</si>
  <si>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</si>
  <si>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</si>
  <si>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</si>
  <si>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</si>
  <si>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</si>
  <si>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</si>
  <si>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</si>
  <si>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</si>
  <si>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</si>
  <si>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</si>
  <si>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</si>
  <si>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</si>
  <si>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</si>
  <si>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</si>
  <si>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</si>
  <si>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</si>
  <si>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</si>
  <si>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</si>
  <si>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</si>
  <si>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</si>
  <si>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</si>
  <si>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</si>
  <si>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</si>
  <si>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</si>
  <si>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</si>
  <si>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</si>
  <si>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</si>
  <si>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</si>
  <si>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</si>
  <si>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</si>
  <si>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</si>
  <si>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</si>
  <si>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</si>
  <si>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</si>
  <si>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</si>
  <si>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</si>
  <si>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</si>
  <si>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</si>
  <si>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</si>
  <si>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</si>
  <si>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</si>
  <si>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</si>
  <si>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</si>
  <si>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</si>
  <si>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</si>
  <si>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</si>
  <si>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</si>
  <si>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</si>
  <si>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</si>
  <si>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</si>
  <si>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</si>
  <si>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</si>
  <si>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</si>
  <si>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</si>
  <si>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</si>
  <si>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</si>
  <si>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</si>
  <si>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</si>
  <si>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</si>
  <si>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</si>
  <si>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</si>
  <si>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</si>
  <si>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</si>
  <si>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</si>
  <si>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</si>
  <si>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</si>
  <si>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</si>
  <si>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</si>
  <si>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</si>
  <si>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</si>
  <si>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</si>
  <si>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</si>
  <si>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</si>
  <si>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</si>
  <si>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</si>
  <si>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</si>
  <si>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</si>
  <si>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</si>
  <si>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</si>
  <si>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</si>
  <si>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</si>
  <si>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</si>
  <si>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</si>
  <si>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</si>
  <si>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</si>
  <si>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</si>
  <si>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</si>
  <si>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</si>
  <si>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</si>
  <si>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</si>
  <si>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</si>
  <si>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</si>
  <si>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</si>
  <si>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</si>
  <si>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</si>
  <si>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</si>
  <si>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</si>
  <si>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</si>
  <si>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</si>
  <si>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</si>
  <si>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</si>
  <si>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</si>
  <si>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</si>
  <si>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</si>
  <si>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</si>
  <si>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</si>
  <si>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</si>
  <si>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</si>
  <si>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</si>
  <si>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</si>
  <si>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</si>
  <si>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</si>
  <si>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</si>
  <si>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</si>
  <si>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</si>
  <si>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</si>
  <si>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</si>
  <si>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</si>
  <si>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</si>
  <si>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</si>
  <si>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</si>
  <si>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</si>
  <si>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</si>
  <si>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</si>
  <si>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</si>
  <si>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</si>
  <si>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</si>
  <si>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</si>
  <si>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</si>
  <si>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</si>
  <si>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</si>
  <si>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</si>
  <si>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</si>
  <si>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</si>
  <si>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</si>
  <si>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</si>
  <si>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</si>
  <si>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</si>
  <si>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</si>
  <si>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</si>
  <si>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</si>
  <si>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</si>
  <si>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</si>
  <si>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</si>
  <si>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</si>
  <si>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</si>
  <si>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</si>
  <si>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</si>
  <si>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</si>
  <si>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</si>
  <si>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</si>
  <si>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</si>
  <si>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</si>
  <si>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</si>
  <si>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</si>
  <si>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</si>
  <si>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</si>
  <si>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</si>
  <si>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</si>
  <si>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</si>
  <si>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</si>
  <si>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</si>
  <si>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</si>
  <si>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</si>
  <si>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</si>
  <si>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</si>
  <si>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</si>
  <si>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</si>
  <si>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</si>
  <si>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</si>
  <si>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</si>
  <si>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</si>
  <si>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</si>
  <si>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</si>
  <si>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</si>
  <si>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</si>
  <si>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</si>
  <si>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</si>
  <si>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</si>
  <si>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</si>
  <si>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</si>
  <si>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</si>
  <si>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</si>
  <si>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</si>
  <si>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</si>
  <si>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</si>
  <si>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</si>
  <si>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</si>
  <si>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</si>
  <si>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</si>
  <si>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</si>
  <si>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</si>
  <si>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</si>
  <si>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</si>
  <si>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</si>
  <si>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</si>
  <si>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</si>
  <si>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</si>
  <si>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</si>
  <si>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</si>
  <si>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</si>
  <si>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</si>
  <si>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</si>
  <si>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</si>
  <si>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</si>
  <si>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</si>
  <si>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</si>
  <si>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</si>
  <si>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</si>
  <si>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</si>
  <si>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</si>
  <si>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</si>
  <si>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</si>
  <si>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</si>
  <si>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</si>
  <si>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</si>
  <si>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</si>
  <si>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</si>
  <si>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</si>
  <si>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</si>
  <si>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</si>
  <si>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</si>
  <si>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</si>
  <si>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</si>
  <si>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</si>
  <si>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</si>
  <si>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</si>
  <si>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</si>
  <si>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</si>
  <si>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</si>
  <si>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</si>
  <si>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</si>
  <si>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</si>
  <si>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</si>
  <si>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</si>
  <si>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</si>
  <si>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</si>
  <si>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</si>
  <si>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</si>
  <si>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</si>
  <si>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</si>
  <si>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</si>
  <si>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</si>
  <si>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</si>
  <si>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</si>
  <si>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</si>
  <si>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</si>
  <si>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</si>
  <si>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</si>
  <si>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</si>
  <si>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</si>
  <si>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</si>
  <si>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</si>
  <si>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</si>
  <si>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</si>
  <si>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</si>
  <si>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</si>
  <si>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</si>
  <si>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</si>
  <si>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</si>
  <si>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</si>
  <si>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</si>
  <si>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</si>
  <si>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</si>
  <si>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</si>
  <si>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</si>
  <si>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</si>
  <si>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</si>
  <si>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</si>
  <si>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</si>
  <si>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</si>
  <si>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</si>
  <si>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</si>
  <si>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</si>
  <si>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</si>
  <si>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</si>
  <si>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</si>
  <si>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</si>
  <si>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</si>
  <si>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</si>
  <si>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</si>
  <si>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</si>
  <si>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</si>
  <si>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</si>
  <si>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</si>
  <si>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</si>
  <si>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</si>
  <si>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</si>
  <si>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</si>
  <si>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</si>
  <si>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</si>
  <si>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</si>
  <si>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</si>
  <si>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</si>
  <si>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</si>
  <si>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</si>
  <si>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</si>
  <si>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</si>
  <si>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</si>
  <si>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</si>
  <si>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</si>
  <si>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</si>
  <si>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</si>
  <si>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</si>
  <si>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</si>
  <si>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</si>
  <si>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</si>
  <si>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</si>
  <si>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</si>
  <si>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</si>
  <si>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</si>
  <si>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</si>
  <si>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</si>
  <si>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</si>
  <si>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</si>
  <si>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</si>
  <si>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</si>
  <si>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</si>
  <si>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</si>
  <si>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</si>
  <si>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</si>
  <si>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</si>
  <si>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</si>
  <si>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</si>
  <si>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</si>
  <si>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</si>
  <si>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</si>
  <si>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</si>
  <si>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</si>
  <si>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</si>
  <si>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</si>
  <si>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</si>
  <si>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</si>
  <si>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</si>
  <si>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</si>
  <si>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</si>
  <si>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</si>
  <si>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</si>
  <si>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</si>
  <si>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</si>
  <si>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</si>
  <si>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</si>
  <si>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</si>
  <si>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</si>
  <si>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</si>
  <si>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</si>
  <si>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</si>
  <si>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</si>
  <si>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</si>
  <si>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</si>
  <si>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</si>
  <si>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</si>
  <si>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</si>
  <si>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</si>
  <si>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</si>
  <si>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</si>
  <si>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</si>
  <si>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</si>
  <si>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</si>
  <si>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</si>
  <si>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</si>
  <si>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</si>
  <si>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</si>
  <si>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</si>
  <si>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</si>
  <si>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</si>
  <si>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</si>
  <si>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</si>
  <si>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</si>
  <si>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</si>
  <si>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</si>
  <si>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</si>
  <si>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</si>
  <si>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</si>
  <si>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</si>
  <si>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</si>
  <si>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</si>
  <si>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</si>
  <si>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</si>
  <si>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</si>
  <si>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</si>
  <si>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</si>
  <si>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</si>
  <si>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</si>
  <si>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</si>
  <si>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</si>
  <si>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</si>
  <si>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</si>
  <si>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</si>
  <si>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</si>
  <si>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</si>
  <si>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</si>
  <si>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</si>
  <si>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</si>
  <si>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</si>
  <si>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</si>
  <si>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</si>
  <si>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</si>
  <si>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</si>
  <si>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</si>
  <si>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</si>
  <si>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</si>
  <si>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</si>
  <si>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</si>
  <si>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</si>
  <si>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</si>
  <si>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</si>
  <si>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</si>
  <si>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</si>
  <si>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</si>
  <si>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</si>
  <si>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</si>
  <si>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</si>
  <si>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</si>
  <si>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</si>
  <si>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</si>
  <si>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</si>
  <si>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</si>
  <si>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</si>
  <si>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</si>
  <si>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</si>
  <si>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</si>
  <si>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</si>
  <si>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</si>
  <si>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</si>
  <si>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</si>
  <si>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</si>
  <si>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</si>
  <si>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</si>
  <si>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</si>
  <si>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</si>
  <si>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</si>
  <si>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</si>
  <si>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</si>
  <si>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</si>
  <si>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</si>
  <si>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</si>
  <si>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</si>
  <si>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</si>
  <si>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</si>
  <si>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</si>
  <si>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</si>
  <si>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</si>
  <si>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</si>
  <si>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</si>
  <si>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</si>
  <si>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</si>
  <si>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</si>
  <si>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</si>
  <si>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</si>
  <si>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</si>
  <si>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</si>
  <si>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</si>
  <si>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</si>
  <si>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</si>
  <si>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</si>
  <si>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</si>
  <si>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</si>
  <si>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</si>
  <si>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</si>
  <si>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</si>
  <si>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</si>
  <si>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</si>
  <si>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</si>
  <si>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</si>
  <si>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</si>
  <si>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</si>
  <si>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</si>
  <si>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</si>
  <si>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</si>
  <si>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</si>
  <si>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</si>
  <si>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</si>
  <si>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</si>
  <si>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</si>
  <si>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</si>
  <si>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</si>
  <si>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</si>
  <si>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</si>
  <si>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</si>
  <si>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</si>
  <si>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</si>
  <si>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</si>
  <si>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</si>
  <si>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</si>
  <si>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</si>
  <si>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</si>
  <si>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</si>
  <si>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</si>
  <si>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</si>
  <si>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</si>
  <si>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</si>
  <si>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</si>
  <si>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</si>
  <si>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</si>
  <si>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</si>
  <si>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</si>
  <si>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</si>
  <si>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</si>
  <si>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</si>
  <si>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</si>
  <si>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</si>
  <si>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</si>
  <si>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</si>
  <si>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</si>
  <si>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</si>
  <si>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</si>
  <si>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</si>
  <si>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</si>
  <si>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</si>
  <si>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</si>
  <si>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</si>
  <si>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</si>
  <si>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</si>
  <si>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</si>
  <si>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</si>
  <si>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</si>
  <si>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</si>
  <si>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</si>
  <si>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</si>
  <si>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</si>
  <si>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</si>
  <si>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</si>
  <si>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</si>
  <si>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</si>
  <si>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</si>
  <si>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</si>
  <si>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</si>
  <si>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</si>
  <si>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</si>
  <si>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</si>
  <si>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</si>
  <si>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</si>
  <si>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</si>
  <si>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</si>
  <si>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</si>
  <si>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</si>
  <si>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</si>
  <si>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</si>
  <si>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</si>
  <si>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</si>
  <si>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</si>
  <si>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</si>
  <si>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</si>
  <si>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</si>
  <si>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</si>
  <si>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</si>
  <si>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</si>
  <si>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</si>
  <si>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</si>
  <si>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</si>
  <si>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</si>
  <si>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</si>
  <si>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</si>
  <si>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</si>
  <si>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</si>
  <si>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</si>
  <si>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</si>
  <si>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</si>
  <si>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</si>
  <si>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</si>
  <si>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</si>
  <si>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</si>
  <si>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</si>
  <si>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</si>
  <si>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</si>
  <si>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</si>
  <si>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</si>
  <si>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</si>
  <si>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</si>
  <si>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</si>
  <si>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</si>
  <si>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</si>
  <si>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</si>
  <si>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</si>
  <si>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</si>
  <si>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</si>
  <si>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</si>
  <si>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</si>
  <si>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</si>
  <si>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</si>
  <si>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</si>
  <si>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</si>
  <si>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</si>
  <si>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</si>
  <si>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</si>
  <si>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</si>
  <si>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</si>
  <si>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</si>
  <si>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</si>
  <si>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</si>
  <si>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</si>
  <si>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</si>
  <si>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</si>
  <si>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</si>
  <si>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</si>
  <si>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</si>
  <si>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</si>
  <si>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</si>
  <si>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</si>
  <si>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</si>
  <si>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</si>
  <si>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</si>
  <si>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</si>
  <si>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</si>
  <si>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</si>
  <si>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</si>
  <si>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</si>
  <si>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</si>
  <si>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</si>
  <si>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</si>
  <si>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</si>
  <si>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</si>
  <si>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</si>
  <si>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</si>
  <si>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</si>
  <si>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</si>
  <si>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</si>
  <si>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</si>
  <si>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</si>
  <si>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</si>
  <si>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</si>
  <si>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</si>
  <si>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</si>
  <si>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</si>
  <si>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</si>
  <si>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</si>
  <si>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</si>
  <si>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</si>
  <si>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</si>
  <si>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</si>
  <si>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</si>
  <si>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</si>
  <si>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</si>
  <si>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</si>
  <si>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</si>
  <si>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</si>
  <si>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</si>
  <si>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</si>
  <si>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</si>
  <si>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</si>
  <si>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</si>
  <si>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</si>
  <si>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</si>
  <si>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</si>
  <si>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</si>
  <si>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</si>
  <si>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</si>
  <si>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</si>
  <si>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</si>
  <si>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</si>
  <si>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</si>
  <si>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</si>
  <si>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</si>
  <si>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</si>
  <si>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</si>
  <si>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</si>
  <si>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</si>
  <si>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</si>
  <si>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</si>
  <si>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</si>
  <si>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</si>
  <si>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</si>
  <si>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</si>
  <si>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</si>
  <si>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</si>
  <si>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</si>
  <si>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</si>
  <si>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</si>
  <si>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</si>
  <si>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</si>
  <si>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</si>
  <si>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</si>
  <si>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</si>
  <si>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</si>
  <si>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</si>
  <si>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</si>
  <si>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</si>
  <si>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</si>
  <si>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</si>
  <si>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</si>
  <si>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</si>
  <si>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</si>
  <si>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</si>
  <si>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</si>
  <si>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</si>
  <si>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</si>
  <si>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</si>
  <si>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</si>
  <si>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</si>
  <si>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</si>
  <si>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</si>
  <si>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</si>
  <si>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</si>
  <si>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</si>
  <si>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</si>
  <si>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</si>
  <si>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</si>
  <si>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</si>
  <si>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</si>
  <si>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</si>
  <si>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</si>
  <si>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</si>
  <si>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</si>
  <si>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</si>
  <si>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</si>
  <si>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</si>
  <si>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</si>
  <si>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</si>
  <si>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</si>
  <si>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</si>
  <si>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</si>
  <si>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</si>
  <si>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</si>
  <si>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</si>
  <si>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</si>
  <si>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</si>
  <si>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</si>
  <si>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</si>
  <si>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</si>
  <si>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</si>
  <si>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</si>
  <si>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</si>
  <si>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</si>
  <si>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</si>
  <si>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</si>
  <si>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</si>
  <si>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</si>
  <si>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</si>
  <si>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</si>
  <si>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</si>
  <si>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</si>
  <si>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</si>
  <si>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</si>
  <si>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</si>
  <si>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</si>
  <si>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</si>
  <si>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</si>
  <si>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</si>
  <si>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</si>
  <si>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</si>
  <si>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</si>
  <si>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</si>
  <si>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</si>
  <si>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</si>
  <si>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</si>
  <si>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</si>
  <si>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</si>
  <si>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</si>
  <si>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</si>
  <si>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</si>
  <si>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</si>
  <si>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</si>
  <si>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</si>
  <si>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</si>
  <si>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</si>
  <si>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</si>
  <si>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</si>
  <si>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</si>
  <si>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</si>
  <si>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</si>
  <si>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</si>
  <si>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</si>
  <si>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</si>
  <si>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</si>
  <si>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</si>
  <si>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</si>
  <si>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</si>
  <si>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</si>
  <si>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</si>
  <si>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</si>
  <si>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</si>
  <si>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</si>
  <si>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</si>
  <si>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</si>
  <si>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</si>
  <si>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</si>
  <si>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</si>
  <si>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</si>
  <si>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</si>
  <si>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</si>
  <si>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</si>
  <si>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</si>
  <si>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</si>
  <si>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</si>
  <si>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</si>
  <si>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</si>
  <si>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</si>
  <si>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</si>
  <si>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</si>
  <si>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</si>
  <si>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</si>
  <si>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</si>
  <si>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</si>
  <si>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</si>
  <si>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</si>
  <si>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</si>
  <si>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</si>
  <si>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</si>
  <si>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</si>
  <si>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</si>
  <si>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</si>
  <si>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</si>
  <si>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</si>
  <si>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</si>
  <si>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</si>
  <si>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</si>
  <si>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</si>
  <si>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</si>
  <si>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</si>
  <si>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</si>
  <si>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</si>
  <si>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</si>
  <si>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</si>
  <si>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</si>
  <si>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</si>
  <si>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</si>
  <si>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</si>
  <si>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</si>
  <si>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</si>
  <si>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</si>
  <si>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</si>
  <si>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</si>
  <si>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</si>
  <si>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</si>
  <si>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</si>
  <si>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</si>
  <si>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</si>
  <si>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</si>
  <si>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</si>
  <si>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</si>
  <si>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</si>
  <si>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</si>
  <si>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</si>
  <si>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</si>
  <si>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</si>
  <si>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</si>
  <si>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</si>
  <si>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</si>
  <si>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</si>
  <si>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</si>
  <si>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</si>
  <si>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</si>
  <si>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</si>
  <si>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</si>
  <si>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</si>
  <si>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</si>
  <si>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</si>
  <si>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</si>
  <si>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</si>
  <si>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</si>
  <si>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</si>
  <si>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</si>
  <si>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</si>
  <si>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</si>
  <si>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</si>
  <si>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</si>
  <si>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</si>
  <si>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</si>
  <si>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</si>
  <si>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</si>
  <si>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</si>
  <si>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</si>
  <si>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</si>
  <si>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</si>
  <si>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</si>
  <si>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</si>
  <si>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</si>
  <si>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</si>
  <si>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</si>
  <si>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</si>
  <si>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</si>
  <si>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</si>
  <si>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</si>
  <si>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</si>
  <si>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</si>
  <si>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</si>
  <si>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</si>
  <si>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</si>
  <si>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</si>
  <si>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</si>
  <si>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</si>
  <si>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</si>
  <si>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</si>
  <si>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</si>
  <si>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</si>
  <si>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</si>
  <si>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</si>
  <si>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</si>
  <si>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</si>
  <si>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</si>
  <si>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</si>
  <si>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</si>
  <si>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</si>
  <si>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</si>
  <si>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</si>
  <si>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</si>
  <si>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</si>
  <si>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</si>
  <si>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</si>
  <si>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</si>
  <si>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</si>
  <si>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</si>
  <si>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</si>
  <si>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</si>
  <si>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</si>
  <si>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</si>
  <si>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</si>
  <si>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</si>
  <si>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</si>
  <si>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</si>
  <si>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</si>
  <si>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</si>
  <si>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</si>
  <si>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</si>
  <si>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</si>
  <si>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</si>
  <si>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</si>
  <si>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</si>
  <si>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</si>
  <si>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</si>
  <si>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</si>
  <si>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</si>
  <si>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</si>
  <si>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</si>
  <si>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</si>
  <si>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</si>
  <si>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</si>
  <si>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</si>
  <si>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</si>
  <si>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</si>
  <si>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</si>
  <si>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</si>
  <si>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</si>
  <si>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</si>
  <si>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</si>
  <si>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</si>
  <si>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</si>
  <si>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</si>
  <si>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</si>
  <si>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</si>
  <si>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</si>
  <si>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</si>
  <si>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</si>
  <si>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</si>
  <si>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</si>
  <si>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</si>
  <si>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</si>
  <si>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</si>
  <si>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</si>
  <si>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</si>
  <si>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</si>
  <si>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</si>
  <si>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</si>
  <si>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</si>
  <si>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</si>
  <si>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</si>
  <si>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</si>
  <si>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</si>
  <si>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</si>
  <si>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</si>
  <si>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</si>
  <si>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</si>
  <si>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</si>
  <si>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</si>
  <si>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</si>
  <si>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</si>
  <si>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</si>
  <si>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</si>
  <si>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</si>
  <si>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</si>
  <si>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</si>
  <si>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</si>
  <si>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</si>
  <si>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</si>
  <si>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</si>
  <si>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</si>
  <si>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</si>
  <si>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</si>
  <si>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</si>
  <si>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</si>
  <si>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</si>
  <si>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</si>
  <si>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</si>
  <si>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</si>
  <si>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</si>
  <si>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</si>
  <si>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</si>
  <si>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</si>
  <si>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</si>
  <si>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</si>
  <si>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</si>
  <si>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</si>
  <si>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</si>
  <si>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</si>
  <si>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</si>
  <si>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</si>
  <si>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</si>
  <si>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</si>
  <si>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</si>
  <si>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</si>
  <si>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</si>
  <si>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</si>
  <si>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</si>
  <si>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</si>
  <si>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</si>
  <si>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</si>
  <si>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</si>
  <si>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</si>
  <si>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</si>
  <si>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</si>
  <si>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</si>
  <si>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</si>
  <si>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</si>
  <si>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</si>
  <si>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</si>
  <si>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</si>
  <si>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</si>
  <si>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</si>
  <si>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</si>
  <si>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</si>
  <si>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</si>
  <si>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</si>
  <si>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</si>
  <si>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</si>
  <si>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</si>
  <si>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</si>
  <si>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</si>
  <si>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</si>
  <si>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</si>
  <si>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</si>
  <si>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</si>
  <si>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</si>
  <si>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</si>
  <si>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</si>
  <si>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</si>
  <si>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</si>
  <si>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</si>
  <si>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</si>
  <si>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</si>
  <si>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</si>
  <si>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</si>
  <si>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</si>
  <si>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</si>
  <si>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</si>
  <si>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</si>
  <si>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</si>
  <si>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</si>
  <si>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</si>
  <si>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</si>
  <si>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</si>
  <si>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</si>
  <si>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</si>
  <si>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</si>
  <si>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</si>
  <si>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</si>
  <si>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</si>
  <si>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</si>
  <si>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</si>
  <si>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</si>
  <si>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</si>
  <si>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</si>
  <si>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</si>
  <si>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</si>
  <si>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</si>
  <si>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</si>
  <si>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</si>
  <si>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</si>
  <si>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</si>
  <si>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</si>
  <si>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</si>
  <si>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</si>
  <si>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</si>
  <si>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</si>
  <si>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</si>
  <si>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</si>
  <si>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</si>
  <si>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</si>
  <si>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</si>
  <si>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</si>
  <si>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</si>
  <si>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</si>
  <si>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</si>
  <si>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</si>
  <si>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</si>
  <si>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</si>
  <si>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</si>
  <si>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</si>
  <si>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</si>
  <si>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</si>
  <si>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</si>
  <si>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</si>
  <si>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</si>
  <si>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</si>
  <si>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</si>
  <si>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</si>
  <si>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</si>
  <si>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</si>
  <si>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</si>
  <si>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</si>
  <si>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</si>
  <si>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</si>
  <si>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</si>
  <si>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</si>
  <si>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</si>
  <si>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</si>
  <si>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</si>
  <si>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</si>
  <si>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</si>
  <si>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</si>
  <si>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</si>
  <si>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</si>
  <si>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</si>
  <si>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</si>
  <si>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</si>
  <si>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</si>
  <si>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</si>
  <si>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</si>
  <si>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</si>
  <si>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</si>
  <si>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</si>
  <si>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</si>
  <si>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</si>
  <si>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</si>
  <si>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</si>
  <si>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</si>
  <si>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</si>
  <si>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</si>
  <si>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</si>
  <si>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</si>
  <si>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</si>
  <si>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</si>
  <si>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</si>
  <si>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</si>
  <si>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</si>
  <si>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</si>
  <si>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</si>
  <si>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</si>
  <si>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</si>
  <si>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</si>
  <si>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</si>
  <si>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</si>
  <si>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</si>
  <si>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</si>
  <si>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</si>
  <si>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</si>
  <si>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</si>
  <si>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</si>
  <si>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</si>
  <si>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</si>
  <si>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</si>
  <si>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</si>
  <si>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</si>
  <si>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</si>
  <si>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</si>
  <si>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</si>
  <si>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</si>
  <si>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</si>
  <si>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</si>
  <si>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</si>
  <si>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</si>
  <si>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</si>
  <si>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</si>
  <si>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</si>
  <si>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</si>
  <si>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</si>
  <si>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</si>
  <si>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</si>
  <si>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</si>
  <si>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</si>
  <si>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</si>
  <si>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</si>
  <si>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</si>
  <si>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</si>
  <si>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</si>
  <si>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</si>
  <si>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</si>
  <si>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</si>
  <si>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</si>
  <si>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</si>
  <si>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</si>
  <si>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</si>
  <si>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</si>
  <si>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</si>
  <si>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</si>
  <si>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</si>
  <si>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</si>
  <si>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</si>
  <si>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</si>
  <si>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</si>
  <si>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</si>
  <si>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</si>
  <si>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</si>
  <si>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</si>
  <si>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</si>
  <si>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</si>
  <si>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</si>
  <si>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</si>
  <si>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</si>
  <si>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</si>
  <si>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</si>
  <si>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</si>
  <si>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</si>
  <si>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</si>
  <si>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</si>
  <si>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</si>
  <si>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</si>
  <si>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</si>
  <si>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</si>
  <si>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</si>
  <si>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</si>
  <si>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</si>
  <si>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</si>
  <si>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</si>
  <si>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</si>
  <si>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</si>
  <si>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</si>
  <si>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</si>
  <si>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</si>
  <si>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</si>
  <si>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</si>
  <si>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</si>
  <si>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</si>
  <si>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</si>
  <si>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</si>
  <si>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</si>
  <si>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</si>
  <si>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</si>
  <si>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</si>
  <si>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</si>
  <si>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</si>
  <si>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</si>
  <si>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</si>
  <si>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</si>
  <si>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</si>
  <si>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</si>
  <si>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</si>
  <si>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</si>
  <si>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</si>
  <si>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</si>
  <si>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</si>
  <si>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</si>
  <si>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</si>
  <si>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</si>
  <si>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</si>
  <si>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</si>
  <si>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</si>
  <si>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</si>
  <si>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</si>
  <si>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</si>
  <si>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</si>
  <si>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</si>
  <si>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</si>
  <si>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</si>
  <si>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</si>
  <si>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</si>
  <si>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</si>
  <si>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</si>
  <si>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</si>
  <si>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</si>
  <si>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</si>
  <si>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</si>
  <si>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</si>
  <si>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</si>
  <si>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</si>
  <si>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</si>
  <si>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</si>
  <si>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</si>
  <si>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</si>
  <si>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</si>
  <si>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</si>
  <si>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</si>
  <si>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</si>
  <si>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</si>
  <si>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</si>
  <si>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</si>
  <si>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</si>
  <si>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</si>
  <si>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</si>
  <si>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</si>
  <si>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</si>
  <si>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</si>
  <si>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</si>
  <si>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</si>
  <si>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</si>
  <si>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</si>
  <si>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</si>
  <si>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</si>
  <si>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</si>
  <si>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</si>
  <si>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</si>
  <si>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</si>
  <si>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</si>
  <si>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</si>
  <si>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</si>
  <si>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</si>
  <si>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</si>
  <si>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</si>
  <si>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</si>
  <si>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</si>
  <si>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</si>
  <si>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</si>
  <si>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</si>
  <si>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</si>
  <si>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</si>
  <si>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</si>
  <si>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</si>
  <si>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</si>
  <si>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</si>
  <si>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</si>
  <si>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</si>
  <si>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</si>
  <si>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</si>
  <si>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</si>
  <si>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</si>
  <si>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</si>
  <si>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</si>
  <si>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</si>
  <si>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</si>
  <si>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</si>
  <si>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</si>
  <si>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</si>
  <si>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</si>
  <si>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</si>
  <si>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</si>
  <si>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</si>
  <si>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</si>
  <si>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</si>
  <si>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</si>
  <si>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</si>
  <si>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</si>
  <si>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</si>
  <si>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</si>
  <si>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</si>
  <si>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</si>
  <si>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</si>
  <si>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</si>
  <si>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</si>
  <si>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</si>
  <si>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</si>
  <si>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</si>
  <si>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</si>
  <si>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</si>
  <si>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</si>
  <si>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</si>
  <si>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</si>
  <si>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</si>
  <si>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</si>
  <si>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</si>
  <si>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</si>
  <si>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</si>
  <si>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</si>
  <si>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</si>
  <si>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</si>
  <si>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</si>
  <si>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</si>
  <si>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</si>
  <si>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</si>
  <si>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</si>
  <si>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</si>
  <si>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</si>
  <si>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</si>
  <si>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</si>
  <si>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</si>
  <si>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</si>
  <si>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</si>
  <si>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</si>
  <si>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</si>
  <si>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</si>
  <si>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</si>
  <si>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</si>
  <si>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</si>
  <si>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</si>
  <si>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</si>
  <si>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</si>
  <si>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</si>
  <si>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</si>
  <si>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</si>
  <si>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</si>
  <si>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</si>
  <si>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</si>
  <si>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</si>
  <si>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</si>
  <si>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</si>
  <si>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</si>
  <si>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</si>
  <si>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</si>
  <si>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</si>
  <si>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</si>
  <si>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</si>
  <si>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</si>
  <si>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</si>
  <si>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</si>
  <si>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</si>
  <si>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</si>
  <si>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</si>
  <si>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</si>
  <si>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</si>
  <si>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</si>
  <si>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</si>
  <si>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</si>
  <si>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</si>
  <si>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</si>
  <si>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</si>
  <si>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</si>
  <si>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</si>
  <si>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</si>
  <si>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</si>
  <si>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</si>
  <si>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</si>
  <si>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</si>
  <si>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</si>
  <si>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</si>
  <si>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</si>
  <si>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</si>
  <si>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</si>
  <si>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</si>
  <si>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</si>
  <si>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</si>
  <si>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</si>
  <si>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</si>
  <si>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</si>
  <si>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</si>
  <si>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</si>
  <si>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</si>
  <si>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</si>
  <si>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</si>
  <si>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</si>
  <si>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</si>
  <si>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</si>
  <si>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</si>
  <si>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</si>
  <si>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</si>
  <si>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</si>
  <si>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</si>
  <si>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</si>
  <si>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</si>
  <si>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</si>
  <si>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</si>
  <si>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</si>
  <si>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</si>
  <si>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</si>
  <si>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</si>
  <si>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</si>
  <si>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</si>
  <si>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</si>
  <si>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</si>
  <si>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</si>
  <si>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</si>
  <si>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</si>
  <si>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</si>
  <si>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</si>
  <si>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</si>
  <si>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</si>
  <si>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</si>
  <si>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</si>
  <si>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</si>
  <si>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</si>
  <si>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</si>
  <si>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</si>
  <si>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</si>
  <si>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</si>
  <si>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</si>
  <si>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</si>
  <si>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</si>
  <si>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</si>
  <si>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</si>
  <si>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</si>
  <si>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</si>
  <si>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</si>
  <si>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</si>
  <si>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</si>
  <si>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</si>
  <si>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</si>
  <si>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</si>
  <si>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</si>
  <si>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</si>
  <si>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</si>
  <si>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</si>
  <si>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</si>
  <si>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</si>
  <si>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</si>
  <si>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</si>
  <si>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</si>
  <si>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</si>
  <si>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</si>
  <si>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</si>
  <si>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</si>
  <si>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</si>
  <si>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</si>
  <si>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</si>
  <si>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</si>
  <si>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</si>
  <si>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</si>
  <si>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</si>
  <si>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</si>
  <si>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</si>
  <si>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</si>
  <si>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</si>
  <si>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</si>
  <si>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</si>
  <si>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</si>
  <si>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</si>
  <si>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</si>
  <si>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</si>
  <si>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</si>
  <si>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</si>
  <si>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</si>
  <si>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</si>
  <si>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</si>
  <si>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</si>
  <si>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</si>
  <si>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</si>
  <si>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</si>
  <si>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</si>
  <si>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</si>
  <si>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</si>
  <si>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</si>
  <si>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</si>
  <si>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</si>
  <si>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</si>
  <si>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</si>
  <si>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</si>
  <si>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</si>
  <si>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</si>
  <si>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</si>
  <si>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</si>
  <si>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</si>
  <si>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</si>
  <si>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</si>
  <si>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</si>
  <si>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</si>
  <si>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</si>
  <si>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</si>
  <si>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</si>
  <si>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</si>
  <si>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</si>
  <si>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</si>
  <si>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</si>
  <si>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</si>
  <si>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</si>
  <si>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</si>
  <si>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</si>
  <si>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</si>
  <si>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</si>
  <si>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</si>
  <si>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</si>
  <si>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</si>
  <si>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</si>
  <si>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</si>
  <si>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</si>
  <si>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</si>
  <si>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</si>
  <si>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</si>
  <si>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</si>
  <si>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</si>
  <si>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</si>
  <si>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</si>
  <si>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</si>
  <si>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</si>
  <si>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</si>
  <si>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</si>
  <si>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</si>
  <si>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</si>
  <si>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</si>
  <si>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</si>
  <si>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</si>
  <si>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</si>
  <si>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</si>
  <si>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</si>
  <si>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</si>
  <si>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</si>
  <si>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</si>
  <si>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</si>
  <si>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</si>
  <si>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</si>
  <si>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</si>
  <si>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</si>
  <si>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</si>
  <si>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</si>
  <si>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</si>
  <si>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</si>
  <si>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</si>
  <si>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</si>
  <si>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</si>
  <si>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</si>
  <si>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</si>
  <si>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</si>
  <si>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</si>
  <si>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</si>
  <si>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</si>
  <si>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</si>
  <si>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</si>
  <si>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</si>
  <si>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</si>
  <si>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</si>
  <si>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</si>
  <si>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</si>
  <si>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</si>
  <si>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</si>
  <si>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</si>
  <si>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</si>
  <si>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</si>
  <si>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</si>
  <si>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</si>
  <si>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</si>
  <si>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</si>
  <si>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</si>
  <si>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</si>
  <si>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</si>
  <si>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</si>
  <si>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</si>
  <si>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</si>
  <si>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</si>
  <si>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</si>
  <si>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</si>
  <si>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</si>
  <si>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</si>
  <si>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</si>
  <si>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</si>
  <si>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</si>
  <si>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</si>
  <si>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</si>
  <si>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</si>
  <si>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</si>
  <si>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</si>
  <si>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</si>
  <si>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</si>
  <si>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</si>
  <si>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</si>
  <si>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</si>
  <si>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</si>
  <si>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</si>
  <si>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</si>
  <si>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</si>
  <si>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</si>
  <si>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</si>
  <si>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</si>
  <si>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</si>
  <si>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</si>
  <si>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</si>
  <si>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</si>
  <si>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</si>
  <si>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</si>
  <si>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</si>
  <si>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</si>
  <si>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</si>
  <si>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</si>
  <si>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</si>
  <si>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</si>
  <si>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</si>
  <si>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</si>
  <si>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</si>
  <si>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</si>
  <si>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</si>
  <si>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</si>
  <si>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</si>
  <si>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</si>
  <si>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</si>
  <si>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</si>
  <si>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</si>
  <si>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</si>
  <si>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</si>
  <si>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</si>
  <si>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</si>
  <si>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</si>
  <si>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</si>
  <si>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</si>
  <si>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</si>
  <si>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</si>
  <si>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</si>
  <si>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</si>
  <si>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</si>
  <si>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</si>
  <si>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</si>
  <si>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</si>
  <si>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</si>
  <si>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</si>
  <si>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</si>
  <si>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</si>
  <si>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</si>
  <si>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</si>
  <si>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</si>
  <si>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</si>
  <si>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</si>
  <si>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</si>
  <si>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</si>
  <si>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</si>
  <si>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</si>
  <si>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</si>
  <si>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</si>
  <si>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</si>
  <si>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</si>
  <si>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</si>
  <si>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</si>
  <si>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</si>
  <si>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</si>
  <si>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</si>
  <si>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</si>
  <si>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</si>
  <si>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</si>
  <si>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</si>
  <si>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</si>
  <si>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</si>
  <si>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</si>
  <si>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</si>
  <si>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</si>
  <si>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</si>
  <si>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</si>
  <si>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</si>
  <si>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</si>
  <si>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</si>
  <si>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</si>
  <si>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</si>
  <si>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</si>
  <si>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</si>
  <si>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</si>
  <si>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</si>
  <si>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</si>
  <si>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</si>
  <si>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</si>
  <si>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</si>
  <si>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</si>
  <si>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</si>
  <si>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</si>
  <si>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</si>
  <si>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</si>
  <si>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</si>
  <si>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</si>
  <si>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</si>
  <si>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</si>
  <si>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</si>
  <si>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</si>
  <si>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</si>
  <si>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</si>
  <si>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</si>
  <si>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</si>
  <si>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</si>
  <si>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</si>
  <si>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</si>
  <si>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</si>
  <si>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</si>
  <si>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</si>
  <si>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</si>
  <si>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</si>
  <si>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</si>
  <si>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</si>
  <si>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</si>
  <si>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</si>
  <si>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</si>
  <si>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</si>
  <si>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</si>
  <si>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</si>
  <si>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</si>
  <si>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</si>
  <si>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</si>
  <si>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</si>
  <si>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</si>
  <si>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</si>
  <si>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</si>
  <si>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</si>
  <si>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</si>
  <si>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</si>
  <si>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</si>
  <si>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</si>
  <si>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</si>
  <si>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</si>
  <si>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</si>
  <si>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</si>
  <si>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</si>
  <si>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</si>
  <si>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</si>
  <si>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</si>
  <si>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</si>
  <si>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</si>
  <si>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</si>
  <si>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</si>
  <si>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</si>
  <si>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</si>
  <si>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</si>
  <si>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</si>
  <si>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</si>
  <si>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</si>
  <si>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</si>
  <si>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</si>
  <si>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</si>
  <si>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</si>
  <si>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</si>
  <si>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</si>
  <si>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</si>
  <si>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</si>
  <si>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</si>
  <si>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</si>
  <si>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</si>
  <si>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</si>
  <si>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</si>
  <si>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</si>
  <si>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</si>
  <si>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</si>
  <si>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</si>
  <si>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</si>
  <si>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</si>
  <si>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</si>
  <si>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</si>
  <si>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</si>
  <si>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</si>
  <si>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</si>
  <si>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</si>
  <si>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</si>
  <si>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</si>
  <si>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</si>
  <si>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</si>
  <si>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</si>
  <si>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</si>
  <si>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</si>
  <si>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</si>
  <si>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</si>
  <si>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</si>
  <si>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</si>
  <si>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</si>
  <si>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</si>
  <si>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</si>
  <si>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</si>
  <si>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</si>
  <si>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</si>
  <si>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</si>
  <si>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</si>
  <si>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</si>
  <si>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</si>
  <si>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</si>
  <si>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</si>
  <si>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</si>
  <si>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</si>
  <si>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</si>
  <si>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</si>
  <si>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</si>
  <si>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</si>
  <si>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</si>
  <si>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</si>
  <si>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</si>
  <si>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</si>
  <si>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</si>
  <si>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</si>
  <si>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</si>
  <si>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</si>
  <si>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</si>
  <si>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</si>
  <si>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</si>
  <si>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</si>
  <si>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</si>
  <si>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</si>
  <si>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</si>
  <si>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</si>
  <si>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</si>
  <si>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</si>
  <si>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</si>
  <si>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</si>
  <si>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</si>
  <si>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</si>
  <si>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</si>
  <si>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</si>
  <si>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</si>
  <si>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</si>
  <si>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</si>
  <si>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</si>
  <si>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</si>
  <si>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</si>
  <si>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</si>
  <si>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</si>
  <si>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</si>
  <si>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</si>
  <si>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</si>
  <si>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</si>
  <si>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</si>
  <si>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</si>
  <si>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</si>
  <si>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</si>
  <si>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</si>
  <si>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</si>
  <si>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</si>
  <si>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</si>
  <si>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</si>
  <si>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</si>
  <si>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</si>
  <si>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</si>
  <si>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</si>
  <si>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</si>
  <si>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</si>
  <si>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</si>
  <si>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</si>
  <si>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</si>
  <si>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</si>
  <si>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</si>
  <si>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</si>
  <si>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</si>
  <si>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</si>
  <si>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</si>
  <si>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</si>
  <si>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</si>
  <si>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</si>
  <si>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</si>
  <si>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</si>
  <si>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</si>
  <si>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</si>
  <si>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</si>
  <si>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</si>
  <si>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</si>
  <si>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</si>
  <si>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</si>
  <si>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</si>
  <si>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</si>
  <si>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</si>
  <si>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</si>
  <si>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</si>
  <si>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</si>
  <si>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</si>
  <si>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</si>
  <si>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</si>
  <si>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</si>
  <si>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</si>
  <si>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</si>
  <si>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</si>
  <si>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</si>
  <si>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</si>
  <si>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</si>
  <si>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</si>
  <si>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</si>
  <si>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</si>
  <si>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</si>
  <si>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</si>
  <si>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</si>
  <si>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</si>
  <si>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</si>
  <si>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</si>
  <si>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</si>
  <si>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</si>
  <si>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</si>
  <si>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</si>
  <si>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</si>
  <si>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</si>
  <si>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</si>
  <si>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</si>
  <si>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</si>
  <si>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</si>
  <si>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</si>
  <si>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</si>
  <si>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</si>
  <si>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</si>
  <si>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</si>
  <si>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</si>
  <si>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</si>
  <si>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</si>
  <si>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</si>
  <si>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</si>
  <si>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</si>
  <si>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</si>
  <si>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</si>
  <si>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</si>
  <si>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</si>
  <si>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</si>
  <si>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</si>
  <si>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</si>
  <si>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</si>
  <si>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</si>
  <si>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</si>
  <si>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</si>
  <si>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</si>
  <si>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</si>
  <si>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</si>
  <si>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</si>
  <si>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</si>
  <si>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</si>
  <si>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</si>
  <si>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</si>
  <si>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</si>
  <si>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</si>
  <si>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</si>
  <si>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</si>
  <si>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</si>
  <si>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</si>
  <si>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</si>
  <si>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</si>
  <si>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</si>
  <si>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</si>
  <si>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</si>
  <si>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</si>
  <si>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</si>
  <si>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</si>
  <si>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</si>
  <si>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</si>
  <si>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</si>
  <si>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</si>
  <si>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</si>
  <si>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</si>
  <si>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</si>
  <si>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</si>
  <si>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</si>
  <si>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</si>
  <si>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</si>
  <si>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</si>
  <si>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</si>
  <si>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</si>
  <si>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</si>
  <si>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</si>
  <si>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</si>
  <si>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</si>
  <si>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</si>
  <si>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</si>
  <si>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</si>
  <si>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</si>
  <si>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</si>
  <si>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</si>
  <si>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</si>
  <si>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</si>
  <si>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</si>
  <si>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</si>
  <si>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</si>
  <si>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</si>
  <si>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</si>
  <si>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</si>
  <si>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</si>
  <si>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</si>
  <si>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</si>
  <si>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</si>
  <si>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</si>
  <si>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</si>
  <si>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</si>
  <si>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</si>
  <si>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</si>
  <si>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</si>
  <si>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</si>
  <si>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</si>
  <si>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</si>
  <si>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</si>
  <si>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</si>
  <si>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</si>
  <si>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</si>
  <si>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</si>
  <si>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</si>
  <si>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</si>
  <si>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</si>
  <si>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</si>
  <si>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</si>
  <si>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</si>
  <si>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</si>
  <si>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</si>
  <si>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</si>
  <si>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</si>
  <si>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</si>
  <si>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</si>
  <si>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</si>
  <si>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</si>
  <si>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</si>
  <si>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</si>
  <si>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</si>
  <si>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</si>
  <si>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</si>
  <si>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</si>
  <si>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</si>
  <si>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</si>
  <si>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</si>
  <si>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</si>
  <si>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</si>
  <si>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</si>
  <si>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</si>
  <si>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</si>
  <si>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</si>
  <si>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</si>
  <si>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</si>
  <si>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</si>
  <si>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</si>
  <si>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</si>
  <si>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</si>
  <si>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</si>
  <si>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</si>
  <si>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</si>
  <si>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</si>
  <si>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</si>
  <si>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</si>
  <si>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</si>
  <si>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</si>
  <si>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</si>
  <si>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</si>
  <si>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</si>
  <si>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</si>
  <si>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</si>
  <si>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</si>
  <si>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</si>
  <si>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</si>
  <si>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</si>
  <si>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</si>
  <si>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</si>
  <si>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</si>
  <si>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</si>
  <si>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</si>
  <si>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</si>
  <si>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</si>
  <si>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</si>
  <si>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</si>
  <si>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</si>
  <si>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</si>
  <si>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</si>
  <si>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</si>
  <si>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</si>
  <si>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</si>
  <si>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</si>
  <si>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</si>
  <si>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</si>
  <si>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</si>
  <si>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</si>
  <si>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</si>
  <si>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</si>
  <si>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</si>
  <si>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</si>
  <si>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</si>
  <si>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</si>
  <si>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</si>
  <si>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</si>
  <si>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</si>
  <si>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</si>
  <si>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</si>
  <si>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</si>
  <si>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</si>
  <si>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</si>
  <si>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</si>
  <si>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</si>
  <si>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</si>
  <si>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</si>
  <si>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</si>
  <si>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</si>
  <si>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</si>
  <si>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</si>
  <si>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</si>
  <si>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</si>
  <si>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</si>
  <si>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</si>
  <si>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</si>
  <si>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</si>
  <si>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</si>
  <si>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</si>
  <si>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</si>
  <si>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</si>
  <si>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</si>
  <si>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</si>
  <si>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</si>
  <si>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</si>
  <si>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</si>
  <si>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</si>
  <si>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</si>
  <si>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</si>
  <si>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</si>
  <si>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</si>
  <si>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</si>
  <si>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</si>
  <si>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</si>
  <si>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</si>
  <si>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</si>
  <si>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</si>
  <si>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</si>
  <si>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</si>
  <si>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</si>
  <si>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</si>
  <si>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</si>
  <si>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</si>
  <si>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</si>
  <si>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</si>
  <si>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</si>
  <si>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</si>
  <si>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</si>
  <si>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</si>
  <si>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</si>
  <si>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</si>
  <si>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</si>
  <si>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</si>
  <si>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</si>
  <si>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</si>
  <si>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</si>
  <si>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</si>
  <si>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</si>
  <si>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</si>
  <si>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</si>
  <si>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</si>
  <si>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</si>
  <si>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</si>
  <si>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</si>
  <si>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</si>
  <si>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</si>
  <si>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</si>
  <si>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</si>
  <si>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</si>
  <si>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</si>
  <si>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</si>
  <si>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</si>
  <si>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</si>
  <si>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</si>
  <si>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</si>
  <si>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</si>
  <si>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</si>
  <si>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</si>
  <si>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</si>
  <si>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</si>
  <si>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</si>
  <si>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</si>
  <si>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</si>
  <si>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</si>
  <si>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</si>
  <si>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</si>
  <si>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</si>
  <si>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</si>
  <si>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</si>
  <si>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</si>
  <si>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</si>
  <si>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</si>
  <si>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</si>
  <si>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</si>
  <si>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</si>
  <si>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</si>
  <si>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</si>
  <si>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</si>
  <si>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</si>
  <si>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</si>
  <si>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</si>
  <si>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</si>
  <si>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</si>
  <si>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</si>
  <si>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</si>
  <si>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</si>
  <si>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</si>
  <si>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</si>
  <si>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</si>
  <si>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</si>
  <si>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</si>
  <si>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</si>
  <si>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</si>
  <si>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</si>
  <si>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</si>
  <si>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</si>
  <si>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</si>
  <si>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</si>
  <si>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</si>
  <si>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</si>
  <si>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</si>
  <si>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</si>
  <si>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</si>
  <si>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</si>
  <si>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</si>
  <si>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</si>
  <si>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</si>
  <si>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</si>
  <si>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</si>
  <si>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</si>
  <si>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</si>
  <si>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</si>
  <si>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</si>
  <si>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</si>
  <si>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</si>
  <si>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</si>
  <si>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</si>
  <si>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</si>
  <si>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</si>
  <si>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</si>
  <si>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</si>
  <si>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</si>
  <si>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</si>
  <si>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</si>
  <si>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</si>
  <si>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</si>
  <si>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</si>
  <si>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</si>
  <si>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</si>
  <si>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</si>
  <si>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</si>
  <si>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</si>
  <si>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</si>
  <si>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</si>
  <si>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</si>
  <si>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</si>
  <si>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</si>
  <si>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</si>
  <si>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</si>
  <si>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</si>
  <si>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</si>
  <si>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</si>
  <si>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</si>
  <si>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</si>
  <si>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</si>
  <si>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</si>
  <si>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</si>
  <si>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</si>
  <si>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</si>
  <si>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</si>
  <si>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</si>
  <si>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</si>
  <si>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</si>
  <si>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</si>
  <si>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</si>
  <si>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</si>
  <si>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</si>
  <si>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</si>
  <si>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</si>
  <si>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</si>
  <si>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</si>
  <si>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</si>
  <si>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</si>
  <si>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</si>
  <si>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</si>
  <si>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</si>
  <si>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</si>
  <si>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</si>
  <si>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</si>
  <si>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</si>
  <si>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</si>
  <si>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</si>
  <si>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</si>
  <si>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</si>
  <si>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</si>
  <si>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</si>
  <si>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</si>
  <si>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</si>
  <si>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</si>
  <si>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</si>
  <si>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</si>
  <si>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</si>
  <si>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</si>
  <si>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</si>
  <si>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</si>
  <si>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</si>
  <si>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</si>
  <si>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</si>
  <si>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</si>
  <si>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</si>
  <si>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</si>
  <si>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</si>
  <si>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</si>
  <si>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</si>
  <si>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</si>
  <si>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</si>
  <si>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</si>
  <si>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</si>
  <si>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</si>
  <si>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</si>
  <si>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</si>
  <si>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</si>
  <si>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</si>
  <si>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</si>
  <si>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</si>
  <si>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</si>
  <si>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</si>
  <si>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</si>
  <si>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</si>
  <si>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</si>
  <si>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</si>
  <si>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</si>
  <si>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</si>
  <si>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</si>
  <si>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</si>
  <si>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</si>
  <si>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</si>
  <si>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</si>
  <si>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</si>
  <si>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</si>
  <si>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</si>
  <si>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</si>
  <si>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</si>
  <si>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</si>
  <si>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</si>
  <si>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</si>
  <si>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</si>
  <si>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</si>
  <si>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</si>
  <si>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</si>
  <si>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</si>
  <si>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</si>
  <si>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</si>
  <si>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</si>
  <si>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</si>
  <si>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</si>
  <si>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</si>
  <si>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</si>
  <si>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</si>
  <si>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</si>
  <si>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</si>
  <si>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</si>
  <si>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</si>
  <si>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</si>
  <si>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</si>
  <si>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</si>
  <si>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</si>
  <si>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</si>
  <si>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</si>
  <si>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</si>
  <si>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</si>
  <si>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</si>
  <si>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</si>
  <si>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</si>
  <si>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</si>
  <si>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</si>
  <si>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</si>
  <si>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</si>
  <si>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</si>
  <si>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</si>
  <si>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</si>
  <si>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</si>
  <si>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</si>
  <si>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</si>
  <si>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</si>
  <si>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</si>
  <si>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</si>
  <si>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</si>
  <si>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</si>
  <si>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</si>
  <si>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</si>
  <si>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</si>
  <si>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</si>
  <si>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</si>
  <si>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</si>
  <si>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</si>
  <si>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</si>
  <si>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</si>
  <si>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</si>
  <si>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</si>
  <si>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</si>
  <si>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</si>
  <si>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</si>
  <si>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</si>
  <si>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</si>
  <si>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</si>
  <si>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</si>
  <si>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</si>
  <si>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</si>
  <si>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</si>
  <si>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</si>
  <si>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</si>
  <si>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</si>
  <si>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</si>
  <si>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</si>
  <si>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</si>
  <si>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</si>
  <si>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</si>
  <si>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</si>
  <si>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</si>
  <si>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</si>
  <si>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</si>
  <si>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</si>
  <si>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</si>
  <si>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</si>
  <si>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</si>
  <si>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</si>
  <si>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</si>
  <si>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</si>
  <si>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</si>
  <si>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</si>
  <si>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</si>
  <si>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</si>
  <si>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</si>
  <si>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</si>
  <si>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</si>
  <si>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</si>
  <si>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</si>
  <si>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</si>
  <si>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</si>
  <si>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</si>
  <si>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</si>
  <si>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</si>
  <si>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</si>
  <si>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</si>
  <si>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</si>
  <si>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</si>
  <si>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</si>
  <si>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</si>
  <si>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</si>
  <si>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</si>
  <si>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</si>
  <si>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</si>
  <si>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</si>
  <si>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</si>
  <si>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</si>
  <si>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</si>
  <si>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</si>
  <si>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</si>
  <si>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</si>
  <si>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</si>
  <si>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</si>
  <si>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</si>
  <si>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</si>
  <si>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</si>
  <si>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</si>
  <si>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</si>
  <si>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</si>
  <si>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</si>
  <si>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</si>
  <si>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</si>
  <si>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</si>
  <si>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</si>
  <si>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</si>
  <si>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</si>
  <si>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</si>
  <si>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</si>
  <si>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</si>
  <si>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</si>
  <si>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</si>
  <si>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</si>
  <si>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</si>
  <si>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</si>
  <si>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</si>
  <si>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</si>
  <si>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</si>
  <si>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</si>
  <si>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</si>
  <si>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</si>
  <si>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</si>
  <si>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</si>
  <si>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</si>
  <si>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</si>
  <si>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</si>
  <si>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</si>
  <si>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</si>
  <si>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</si>
  <si>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</si>
  <si>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</si>
  <si>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</si>
  <si>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</si>
  <si>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</si>
  <si>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</si>
  <si>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</si>
  <si>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</si>
  <si>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</si>
  <si>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</si>
  <si>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</si>
  <si>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</si>
  <si>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</si>
  <si>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</si>
  <si>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</si>
  <si>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</si>
  <si>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</si>
  <si>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</si>
  <si>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</si>
  <si>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</si>
  <si>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</si>
  <si>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</si>
  <si>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</si>
  <si>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</si>
  <si>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</si>
  <si>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</si>
  <si>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</si>
  <si>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</si>
  <si>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</si>
  <si>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</si>
  <si>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</si>
  <si>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</si>
  <si>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</si>
  <si>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</si>
  <si>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</si>
  <si>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</si>
  <si>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</si>
  <si>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</si>
  <si>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</si>
  <si>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</si>
  <si>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</si>
  <si>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</si>
  <si>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</si>
  <si>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</si>
  <si>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</si>
  <si>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</si>
  <si>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</si>
  <si>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</si>
  <si>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</si>
  <si>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</si>
  <si>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</si>
  <si>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</si>
  <si>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</si>
  <si>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</si>
  <si>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</si>
  <si>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</si>
  <si>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</si>
  <si>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</si>
  <si>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</si>
  <si>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</si>
  <si>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</si>
  <si>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</si>
  <si>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</si>
  <si>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</si>
  <si>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</si>
  <si>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</si>
  <si>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</si>
  <si>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</si>
  <si>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</si>
  <si>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</si>
  <si>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</si>
  <si>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</si>
  <si>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</si>
  <si>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</si>
  <si>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</si>
  <si>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</si>
  <si>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</si>
  <si>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</si>
  <si>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</si>
  <si>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</si>
  <si>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</si>
  <si>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</si>
  <si>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</si>
  <si>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</si>
  <si>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</si>
  <si>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</si>
  <si>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</si>
  <si>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</si>
  <si>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</si>
  <si>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</si>
  <si>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</si>
  <si>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</si>
  <si>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</si>
  <si>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</si>
  <si>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</si>
  <si>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</si>
  <si>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</si>
  <si>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</si>
  <si>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</si>
  <si>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</si>
  <si>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</si>
  <si>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</si>
  <si>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</si>
  <si>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</si>
  <si>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</si>
  <si>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</si>
  <si>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</si>
  <si>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</si>
  <si>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</si>
  <si>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</si>
  <si>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</si>
  <si>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</si>
  <si>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</si>
  <si>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</si>
  <si>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</si>
  <si>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</si>
  <si>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</si>
  <si>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</si>
  <si>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</si>
  <si>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</si>
  <si>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</si>
  <si>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</si>
  <si>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</si>
  <si>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</si>
  <si>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</si>
  <si>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</si>
  <si>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</si>
  <si>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</si>
  <si>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</si>
  <si>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</si>
  <si>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</si>
  <si>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</si>
  <si>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</si>
  <si>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</si>
  <si>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</si>
  <si>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</si>
  <si>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</si>
  <si>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</si>
  <si>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</si>
  <si>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</si>
  <si>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</si>
  <si>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</si>
  <si>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</si>
  <si>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</si>
  <si>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</si>
  <si>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</si>
  <si>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</si>
  <si>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</si>
  <si>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</si>
  <si>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</si>
  <si>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</si>
  <si>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</si>
  <si>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</si>
  <si>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</si>
  <si>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</si>
  <si>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</si>
  <si>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</si>
  <si>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</si>
  <si>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</si>
  <si>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</si>
  <si>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</si>
  <si>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</si>
  <si>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</si>
  <si>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</si>
  <si>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</si>
  <si>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</si>
  <si>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</si>
  <si>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</si>
  <si>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</si>
  <si>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</si>
  <si>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</si>
  <si>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</si>
  <si>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</si>
  <si>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</si>
  <si>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</si>
  <si>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</si>
  <si>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</si>
  <si>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</si>
  <si>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</si>
  <si>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</si>
  <si>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</si>
  <si>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</si>
  <si>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</si>
  <si>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</si>
  <si>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</si>
  <si>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</si>
  <si>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</si>
  <si>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</si>
  <si>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</si>
  <si>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</si>
  <si>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</si>
  <si>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</si>
  <si>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</si>
  <si>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</si>
  <si>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</si>
  <si>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</si>
  <si>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</si>
  <si>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</si>
  <si>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</si>
  <si>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</si>
  <si>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</si>
  <si>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</si>
  <si>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</si>
  <si>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</si>
  <si>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</si>
  <si>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</si>
  <si>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</si>
  <si>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</si>
  <si>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</si>
  <si>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</si>
  <si>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</si>
  <si>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</si>
  <si>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</si>
  <si>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</si>
  <si>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</si>
  <si>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</si>
  <si>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</si>
  <si>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</si>
  <si>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</si>
  <si>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</si>
  <si>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</si>
  <si>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</si>
  <si>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</si>
  <si>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</si>
  <si>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</si>
  <si>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</si>
  <si>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</si>
  <si>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</si>
  <si>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</si>
  <si>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</si>
  <si>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</si>
  <si>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</si>
  <si>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</si>
  <si>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</si>
  <si>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</si>
  <si>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</si>
  <si>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</si>
  <si>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</si>
  <si>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</si>
  <si>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</si>
  <si>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</si>
  <si>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</si>
  <si>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</si>
  <si>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</si>
  <si>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</si>
  <si>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</si>
  <si>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</si>
  <si>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</si>
  <si>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</si>
  <si>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</si>
  <si>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</si>
  <si>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</si>
  <si>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</si>
  <si>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</si>
  <si>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</si>
  <si>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</si>
  <si>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</si>
  <si>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</si>
  <si>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</si>
  <si>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</si>
  <si>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</si>
  <si>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</si>
  <si>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</si>
  <si>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</si>
  <si>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</si>
  <si>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</si>
  <si>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</si>
  <si>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</si>
  <si>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</si>
  <si>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</si>
  <si>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</si>
  <si>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</si>
  <si>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</si>
  <si>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</si>
  <si>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</si>
  <si>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</si>
  <si>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</si>
  <si>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</si>
  <si>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</si>
  <si>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</si>
  <si>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</si>
  <si>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</si>
  <si>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</si>
  <si>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</si>
  <si>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</si>
  <si>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</si>
  <si>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</si>
  <si>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</si>
  <si>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</si>
  <si>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</si>
  <si>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</si>
  <si>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</si>
  <si>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</si>
  <si>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</si>
  <si>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</si>
  <si>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</si>
  <si>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</si>
  <si>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</si>
  <si>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</si>
  <si>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</si>
  <si>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</si>
  <si>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</si>
  <si>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</si>
  <si>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</si>
  <si>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</si>
  <si>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</si>
  <si>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</si>
  <si>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</si>
  <si>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</si>
  <si>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</si>
  <si>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</si>
  <si>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</si>
  <si>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</si>
  <si>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</si>
  <si>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</si>
  <si>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</si>
  <si>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</si>
  <si>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</si>
  <si>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</si>
  <si>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</si>
  <si>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</si>
  <si>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</si>
  <si>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</si>
  <si>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</si>
  <si>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</si>
  <si>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</si>
  <si>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</si>
  <si>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</si>
  <si>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</si>
  <si>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</si>
  <si>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</si>
  <si>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</si>
  <si>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</si>
  <si>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</si>
  <si>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</si>
  <si>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</si>
  <si>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</si>
  <si>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</si>
  <si>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</si>
  <si>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</si>
  <si>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</si>
  <si>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</si>
  <si>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</si>
  <si>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</si>
  <si>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</si>
  <si>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</si>
  <si>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</si>
  <si>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</si>
  <si>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</si>
  <si>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</si>
  <si>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</si>
  <si>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</si>
  <si>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</si>
  <si>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</si>
  <si>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</si>
  <si>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</si>
  <si>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</si>
  <si>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</si>
  <si>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</si>
  <si>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</si>
  <si>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</si>
  <si>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</si>
  <si>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</si>
  <si>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</si>
  <si>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</si>
  <si>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</si>
  <si>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</si>
  <si>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</si>
  <si>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</si>
  <si>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</si>
  <si>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</si>
  <si>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</si>
  <si>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</si>
  <si>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</si>
  <si>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</si>
  <si>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</si>
  <si>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</si>
  <si>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</si>
  <si>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</si>
  <si>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</si>
  <si>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</si>
  <si>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</si>
  <si>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</si>
  <si>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</si>
  <si>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</si>
  <si>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</si>
  <si>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</si>
  <si>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</si>
  <si>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</si>
  <si>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</si>
  <si>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</si>
  <si>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</si>
  <si>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</si>
  <si>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</si>
  <si>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</si>
  <si>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</si>
  <si>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</si>
  <si>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</si>
  <si>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</si>
  <si>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</si>
  <si>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</si>
  <si>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</si>
  <si>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</si>
  <si>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</si>
  <si>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</si>
  <si>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</si>
  <si>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</si>
  <si>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</si>
  <si>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</si>
  <si>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</si>
  <si>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</si>
  <si>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</si>
  <si>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</si>
  <si>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</si>
  <si>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</si>
  <si>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</si>
  <si>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</si>
  <si>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</si>
  <si>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</si>
  <si>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</si>
  <si>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</si>
  <si>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</si>
  <si>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</si>
  <si>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</si>
  <si>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</si>
  <si>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</si>
  <si>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</si>
  <si>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</si>
  <si>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</si>
  <si>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</si>
  <si>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</si>
  <si>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</si>
  <si>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</si>
  <si>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</si>
  <si>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</si>
  <si>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</si>
  <si>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</si>
  <si>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</si>
  <si>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</si>
  <si>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</si>
  <si>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</si>
  <si>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</si>
  <si>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</si>
  <si>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</si>
  <si>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</si>
  <si>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</si>
  <si>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</si>
  <si>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</si>
  <si>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</si>
  <si>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</si>
  <si>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</si>
  <si>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</si>
  <si>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</si>
  <si>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</si>
  <si>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</si>
  <si>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</si>
  <si>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</si>
  <si>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</si>
  <si>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</si>
  <si>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</si>
  <si>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</si>
  <si>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</si>
  <si>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</si>
  <si>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</si>
  <si>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</si>
  <si>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</si>
  <si>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</si>
  <si>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</si>
  <si>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</si>
  <si>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</si>
  <si>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</si>
  <si>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</si>
  <si>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</si>
  <si>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</si>
  <si>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</si>
  <si>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</si>
  <si>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</si>
  <si>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</si>
  <si>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</si>
  <si>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</si>
  <si>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</si>
  <si>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</si>
  <si>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</si>
  <si>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</si>
  <si>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</si>
  <si>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</si>
  <si>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</si>
  <si>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</si>
  <si>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</si>
  <si>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</si>
  <si>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</si>
  <si>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</si>
  <si>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</si>
  <si>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</si>
  <si>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</si>
  <si>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</si>
  <si>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</si>
  <si>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</si>
  <si>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</si>
  <si>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</si>
  <si>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</si>
  <si>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</si>
  <si>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</si>
  <si>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</si>
  <si>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</si>
  <si>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</si>
  <si>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</si>
  <si>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</si>
  <si>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</si>
  <si>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</si>
  <si>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</si>
  <si>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</si>
  <si>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</si>
  <si>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</si>
  <si>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</si>
  <si>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</si>
  <si>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</si>
  <si>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</si>
  <si>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</si>
  <si>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</si>
  <si>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</si>
  <si>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</si>
  <si>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</si>
  <si>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</si>
  <si>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</si>
  <si>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</si>
  <si>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</si>
  <si>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</si>
  <si>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</si>
  <si>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</si>
  <si>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</si>
  <si>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</si>
  <si>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</si>
  <si>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</si>
  <si>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</si>
  <si>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</si>
  <si>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</si>
  <si>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</si>
  <si>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</si>
  <si>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</si>
  <si>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</si>
  <si>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</si>
  <si>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</si>
  <si>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</si>
  <si>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</si>
  <si>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</si>
  <si>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</si>
  <si>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</si>
  <si>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</si>
  <si>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</si>
  <si>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</si>
  <si>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</si>
  <si>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</si>
  <si>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</si>
  <si>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</si>
  <si>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</si>
  <si>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</si>
  <si>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</si>
  <si>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</si>
  <si>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</si>
  <si>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</si>
  <si>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</si>
  <si>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</si>
  <si>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</si>
  <si>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</si>
  <si>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</si>
  <si>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</si>
  <si>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</si>
  <si>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</si>
  <si>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</si>
  <si>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</si>
  <si>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</si>
  <si>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</si>
  <si>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</si>
  <si>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</si>
  <si>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</si>
  <si>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</si>
  <si>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</si>
  <si>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</si>
  <si>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</si>
  <si>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</si>
  <si>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</si>
  <si>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</si>
  <si>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</si>
  <si>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</si>
  <si>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</si>
  <si>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</si>
  <si>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</si>
  <si>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</si>
  <si>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</si>
  <si>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</si>
  <si>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</si>
  <si>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</si>
  <si>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</si>
  <si>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</si>
  <si>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</si>
  <si>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</si>
  <si>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</si>
  <si>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</si>
  <si>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</si>
  <si>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</si>
  <si>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</si>
  <si>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</si>
  <si>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</si>
  <si>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</si>
  <si>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</si>
  <si>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</si>
  <si>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</si>
  <si>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</si>
  <si>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</si>
  <si>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</si>
  <si>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</si>
  <si>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</si>
  <si>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</si>
  <si>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</si>
  <si>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</si>
  <si>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</si>
  <si>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</si>
  <si>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</si>
  <si>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</si>
  <si>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</si>
  <si>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</si>
  <si>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</si>
  <si>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</si>
  <si>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</si>
  <si>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</si>
  <si>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</si>
  <si>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</si>
  <si>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</si>
  <si>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</si>
  <si>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</si>
  <si>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</si>
  <si>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</si>
  <si>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</si>
  <si>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</si>
  <si>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</si>
  <si>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</si>
  <si>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</si>
  <si>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</si>
  <si>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</si>
  <si>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</si>
  <si>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</si>
  <si>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</si>
  <si>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</si>
  <si>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</si>
  <si>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</si>
  <si>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</si>
  <si>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</si>
  <si>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</si>
  <si>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</si>
  <si>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</si>
  <si>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</si>
  <si>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</si>
  <si>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</si>
  <si>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</si>
  <si>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</si>
  <si>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</si>
  <si>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</si>
  <si>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</si>
  <si>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</si>
  <si>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</si>
  <si>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</si>
  <si>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</si>
  <si>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</si>
  <si>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</si>
  <si>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</si>
  <si>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</si>
  <si>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</si>
  <si>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</si>
  <si>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</si>
  <si>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</si>
  <si>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</si>
  <si>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</si>
  <si>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</si>
  <si>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</si>
  <si>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</si>
  <si>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</si>
  <si>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</si>
  <si>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</si>
  <si>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</si>
  <si>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</si>
  <si>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</si>
  <si>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</si>
  <si>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</si>
  <si>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</si>
  <si>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</si>
  <si>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</si>
  <si>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</si>
  <si>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</si>
  <si>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</si>
  <si>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</si>
  <si>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</si>
  <si>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</si>
  <si>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</si>
  <si>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</si>
  <si>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</si>
  <si>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</si>
  <si>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</si>
  <si>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</si>
  <si>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</si>
  <si>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</si>
  <si>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</si>
  <si>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</si>
  <si>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</si>
  <si>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</si>
  <si>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</si>
  <si>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</si>
  <si>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</si>
  <si>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</si>
  <si>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</si>
  <si>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</si>
  <si>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</si>
  <si>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</si>
  <si>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</si>
  <si>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</si>
  <si>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</si>
  <si>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</si>
  <si>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</si>
  <si>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</si>
  <si>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</si>
  <si>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</si>
  <si>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</si>
  <si>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</si>
  <si>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</si>
  <si>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</si>
  <si>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</si>
  <si>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</si>
  <si>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</si>
  <si>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</si>
  <si>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</si>
  <si>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</si>
  <si>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</si>
  <si>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</si>
  <si>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</si>
  <si>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</si>
  <si>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</si>
  <si>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</si>
  <si>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</si>
  <si>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</si>
  <si>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</si>
  <si>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</si>
  <si>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</si>
  <si>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</si>
  <si>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</si>
  <si>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</si>
  <si>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</si>
  <si>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</si>
  <si>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</si>
  <si>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</si>
  <si>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</si>
  <si>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</si>
  <si>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</si>
  <si>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</si>
  <si>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</si>
  <si>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</si>
  <si>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</si>
  <si>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</si>
  <si>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</si>
  <si>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</si>
  <si>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</si>
  <si>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</si>
  <si>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</si>
  <si>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</si>
  <si>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</si>
  <si>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</si>
  <si>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</si>
  <si>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</si>
  <si>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</si>
  <si>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</si>
  <si>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</si>
  <si>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</si>
  <si>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</si>
  <si>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</si>
  <si>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</si>
  <si>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</si>
  <si>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</si>
  <si>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</si>
  <si>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</si>
  <si>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</si>
  <si>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</si>
  <si>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</si>
  <si>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</si>
  <si>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</si>
  <si>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</si>
  <si>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</si>
  <si>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</si>
  <si>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</si>
  <si>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</si>
  <si>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</si>
  <si>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</si>
  <si>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</si>
  <si>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</si>
  <si>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</si>
  <si>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</si>
  <si>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</si>
  <si>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</si>
  <si>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</si>
  <si>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</si>
  <si>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</si>
  <si>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</si>
  <si>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</si>
  <si>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</si>
  <si>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</si>
  <si>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</si>
  <si>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</si>
  <si>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</si>
  <si>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</si>
  <si>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</si>
  <si>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</si>
  <si>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</si>
  <si>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</si>
  <si>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</si>
  <si>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</si>
  <si>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</si>
  <si>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</si>
  <si>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</si>
  <si>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</si>
  <si>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</si>
  <si>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</si>
  <si>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</si>
  <si>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</si>
  <si>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</si>
  <si>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</si>
  <si>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</si>
  <si>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</si>
  <si>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</si>
  <si>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</si>
  <si>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</si>
  <si>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</si>
  <si>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</si>
  <si>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</si>
  <si>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</si>
  <si>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</si>
  <si>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</si>
  <si>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</si>
  <si>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</si>
  <si>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</si>
  <si>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</si>
  <si>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</si>
  <si>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</si>
  <si>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</si>
  <si>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</si>
  <si>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</si>
  <si>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</si>
  <si>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</si>
  <si>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</si>
  <si>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</si>
  <si>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</si>
  <si>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</si>
  <si>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</si>
  <si>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</si>
  <si>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</si>
  <si>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</si>
  <si>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</si>
  <si>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</si>
  <si>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</si>
  <si>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</si>
  <si>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</si>
  <si>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</si>
  <si>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</si>
  <si>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</si>
  <si>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</si>
  <si>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</si>
  <si>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</si>
  <si>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</si>
  <si>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</si>
  <si>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</si>
  <si>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</si>
  <si>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</si>
  <si>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</si>
  <si>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</si>
  <si>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</si>
  <si>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</si>
  <si>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</si>
  <si>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</si>
  <si>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</si>
  <si>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</si>
  <si>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</si>
  <si>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</si>
  <si>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</si>
  <si>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</si>
  <si>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</si>
  <si>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</si>
  <si>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</si>
  <si>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</si>
  <si>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</si>
  <si>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</si>
  <si>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</si>
  <si>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</si>
  <si>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</si>
  <si>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</si>
  <si>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</si>
  <si>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</si>
  <si>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</si>
  <si>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</si>
  <si>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</si>
  <si>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</si>
  <si>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</si>
  <si>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</si>
  <si>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</si>
  <si>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</si>
  <si>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</si>
  <si>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</si>
  <si>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</si>
  <si>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</si>
  <si>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</si>
  <si>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</si>
  <si>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</si>
  <si>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</si>
  <si>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</si>
  <si>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</si>
  <si>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</si>
  <si>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</si>
  <si>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</si>
  <si>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</si>
  <si>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</si>
  <si>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</si>
  <si>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</si>
  <si>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</si>
  <si>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</si>
  <si>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</si>
  <si>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</si>
  <si>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</si>
  <si>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</si>
  <si>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</si>
  <si>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</si>
  <si>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</si>
  <si>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</si>
  <si>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</si>
  <si>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</si>
  <si>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</si>
  <si>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</si>
  <si>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</si>
  <si>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</si>
  <si>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</si>
  <si>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</si>
  <si>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</si>
  <si>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</si>
  <si>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</si>
  <si>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</si>
  <si>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</si>
  <si>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</si>
  <si>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</si>
  <si>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</si>
  <si>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</si>
  <si>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</si>
  <si>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</si>
  <si>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</si>
  <si>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</si>
  <si>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</si>
  <si>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</si>
  <si>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</si>
  <si>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</si>
  <si>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</si>
  <si>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</si>
  <si>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</si>
  <si>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</si>
  <si>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</si>
  <si>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</si>
  <si>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</si>
  <si>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</si>
  <si>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</si>
  <si>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</si>
  <si>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</si>
  <si>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</si>
  <si>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</si>
  <si>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</si>
  <si>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</si>
  <si>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</si>
  <si>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</si>
  <si>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</si>
  <si>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</si>
  <si>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</si>
  <si>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</si>
  <si>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</si>
  <si>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</si>
  <si>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</si>
  <si>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</si>
  <si>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</si>
  <si>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</si>
  <si>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</si>
  <si>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</si>
  <si>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</si>
  <si>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</si>
  <si>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</si>
  <si>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</si>
  <si>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</si>
  <si>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</si>
  <si>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</si>
  <si>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</si>
  <si>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</si>
  <si>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</si>
  <si>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</si>
  <si>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</si>
  <si>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</si>
  <si>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</si>
  <si>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</si>
  <si>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</si>
  <si>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</si>
  <si>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</si>
  <si>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</si>
  <si>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</si>
  <si>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</si>
  <si>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</si>
  <si>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</si>
  <si>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</si>
  <si>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</si>
  <si>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</si>
  <si>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</si>
  <si>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</si>
  <si>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</si>
  <si>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</si>
  <si>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</si>
  <si>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</si>
  <si>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</si>
  <si>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</si>
  <si>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</si>
  <si>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</si>
  <si>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</si>
  <si>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</si>
  <si>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</si>
  <si>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</si>
  <si>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</si>
  <si>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</si>
  <si>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</si>
  <si>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</si>
  <si>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</si>
  <si>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</si>
  <si>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</si>
  <si>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</si>
  <si>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</si>
  <si>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</si>
  <si>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</si>
  <si>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</si>
  <si>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</si>
  <si>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</si>
  <si>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</si>
  <si>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</si>
  <si>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</si>
  <si>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</si>
  <si>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</si>
  <si>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</si>
  <si>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</si>
  <si>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</si>
  <si>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</si>
  <si>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</si>
  <si>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</si>
  <si>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</si>
  <si>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</si>
  <si>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</si>
  <si>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</si>
  <si>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</si>
  <si>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</si>
  <si>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</si>
  <si>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</si>
  <si>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</si>
  <si>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</si>
  <si>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</si>
  <si>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</si>
  <si>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</si>
  <si>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</si>
  <si>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</si>
  <si>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</si>
  <si>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</si>
  <si>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</si>
  <si>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</si>
  <si>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</si>
  <si>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</si>
  <si>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</si>
  <si>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</si>
  <si>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</si>
  <si>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</si>
  <si>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</si>
  <si>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</si>
  <si>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</si>
  <si>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</si>
  <si>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</si>
  <si>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</si>
  <si>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</si>
  <si>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</si>
  <si>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</si>
  <si>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</si>
  <si>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</si>
  <si>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</si>
  <si>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</si>
  <si>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</si>
  <si>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</si>
  <si>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</si>
  <si>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</si>
  <si>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</si>
  <si>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</si>
  <si>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</si>
  <si>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</si>
  <si>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</si>
  <si>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</si>
  <si>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</si>
  <si>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</si>
  <si>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</si>
  <si>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</si>
  <si>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</si>
  <si>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</si>
  <si>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</si>
  <si>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</si>
  <si>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</si>
  <si>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</si>
  <si>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</si>
  <si>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</si>
  <si>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</si>
  <si>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</si>
  <si>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</si>
  <si>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</si>
  <si>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</si>
  <si>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</si>
  <si>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</si>
  <si>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</si>
  <si>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</si>
  <si>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</si>
  <si>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</si>
  <si>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</si>
  <si>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</si>
  <si>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</si>
  <si>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</si>
  <si>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</si>
  <si>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</si>
  <si>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</si>
  <si>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</si>
  <si>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</si>
  <si>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</si>
  <si>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</si>
  <si>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</si>
  <si>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</si>
  <si>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</si>
  <si>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</si>
  <si>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</si>
  <si>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</si>
  <si>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</si>
  <si>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</si>
  <si>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</si>
  <si>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</si>
  <si>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</si>
  <si>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</si>
  <si>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</si>
  <si>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</si>
  <si>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</si>
  <si>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</si>
  <si>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</si>
  <si>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</si>
  <si>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</si>
  <si>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</si>
  <si>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</si>
  <si>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</si>
  <si>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</si>
  <si>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</si>
  <si>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</si>
  <si>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</si>
  <si>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</si>
  <si>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</si>
  <si>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</si>
  <si>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</si>
  <si>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</si>
  <si>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</si>
  <si>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</si>
  <si>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</si>
  <si>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</si>
  <si>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</si>
  <si>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</si>
  <si>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</si>
  <si>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</si>
  <si>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</si>
  <si>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</si>
  <si>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</si>
  <si>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</si>
  <si>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</si>
  <si>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</si>
  <si>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</si>
  <si>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</si>
  <si>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</si>
  <si>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</si>
  <si>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</si>
  <si>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</si>
  <si>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</si>
  <si>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</si>
  <si>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</si>
  <si>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</si>
  <si>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</si>
  <si>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</si>
  <si>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</si>
  <si>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</si>
  <si>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</si>
  <si>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</si>
  <si>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</si>
  <si>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</si>
  <si>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</si>
  <si>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</si>
  <si>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</si>
  <si>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</si>
  <si>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</si>
  <si>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</si>
  <si>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</si>
  <si>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</si>
  <si>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</si>
  <si>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</si>
  <si>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</si>
  <si>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</si>
  <si>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</si>
  <si>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</si>
  <si>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</si>
  <si>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</si>
  <si>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</si>
  <si>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</si>
  <si>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</si>
  <si>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</si>
  <si>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</si>
  <si>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</si>
  <si>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</si>
  <si>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</si>
  <si>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</si>
  <si>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</si>
  <si>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</si>
  <si>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</si>
  <si>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</si>
  <si>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</si>
  <si>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</si>
  <si>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</si>
  <si>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</si>
  <si>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</si>
  <si>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</si>
  <si>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</si>
  <si>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</si>
  <si>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</si>
  <si>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</si>
  <si>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</si>
  <si>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</si>
  <si>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</si>
  <si>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</si>
  <si>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</si>
  <si>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</si>
  <si>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</si>
  <si>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</si>
  <si>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</si>
  <si>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</si>
  <si>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</si>
  <si>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</si>
  <si>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</si>
  <si>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</si>
  <si>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</si>
  <si>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</si>
  <si>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</si>
  <si>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</si>
  <si>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</si>
  <si>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</si>
  <si>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</si>
  <si>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</si>
  <si>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</si>
  <si>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</si>
  <si>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</si>
  <si>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</si>
  <si>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</si>
  <si>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</si>
  <si>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</si>
  <si>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</si>
  <si>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</si>
  <si>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</si>
  <si>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</si>
  <si>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</si>
  <si>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</si>
  <si>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</si>
  <si>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</si>
  <si>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</si>
  <si>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</si>
  <si>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</si>
  <si>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</si>
  <si>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</si>
  <si>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</si>
  <si>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</si>
  <si>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</si>
  <si>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</si>
  <si>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</si>
  <si>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</si>
  <si>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</si>
  <si>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</si>
  <si>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</si>
  <si>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</si>
  <si>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</si>
  <si>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</si>
  <si>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</si>
  <si>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</si>
  <si>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</si>
  <si>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</si>
  <si>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</si>
  <si>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</si>
  <si>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</si>
  <si>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</si>
  <si>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</si>
  <si>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</si>
  <si>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</si>
  <si>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</si>
  <si>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</si>
  <si>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</si>
  <si>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</si>
  <si>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</si>
  <si>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</si>
  <si>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</si>
  <si>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</si>
  <si>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</si>
  <si>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</si>
  <si>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</si>
  <si>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</si>
  <si>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</si>
  <si>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</si>
  <si>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</si>
  <si>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</si>
  <si>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</si>
  <si>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</si>
  <si>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</si>
  <si>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</si>
  <si>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</si>
  <si>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</si>
  <si>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</si>
  <si>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</si>
  <si>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</si>
  <si>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</si>
  <si>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</si>
  <si>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</si>
  <si>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</si>
  <si>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</si>
  <si>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</si>
  <si>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</si>
  <si>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</si>
  <si>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</si>
  <si>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</si>
  <si>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</si>
  <si>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</si>
  <si>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</si>
  <si>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</si>
  <si>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</si>
  <si>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</si>
  <si>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</si>
  <si>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</si>
  <si>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</si>
  <si>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</si>
  <si>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</si>
  <si>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</si>
  <si>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</si>
  <si>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</si>
  <si>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</si>
  <si>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</si>
  <si>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</si>
  <si>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</si>
  <si>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</si>
  <si>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</si>
  <si>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</si>
  <si>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</si>
  <si>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</si>
  <si>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</si>
  <si>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</si>
  <si>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</si>
  <si>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</si>
  <si>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</si>
  <si>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</si>
  <si>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</si>
  <si>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</si>
  <si>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</si>
  <si>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</si>
  <si>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</si>
  <si>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</si>
  <si>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</si>
  <si>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</si>
  <si>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</si>
  <si>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</si>
  <si>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</si>
  <si>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</si>
  <si>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</si>
  <si>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</si>
  <si>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</si>
  <si>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</si>
  <si>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</si>
  <si>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</si>
  <si>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</si>
  <si>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</si>
  <si>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</si>
  <si>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</si>
  <si>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</si>
  <si>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</si>
  <si>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</si>
  <si>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</si>
  <si>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</si>
  <si>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</si>
  <si>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</si>
  <si>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</si>
  <si>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</si>
  <si>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</si>
  <si>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</si>
  <si>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</si>
  <si>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</si>
  <si>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</si>
  <si>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</si>
  <si>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</si>
  <si>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</si>
  <si>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</si>
  <si>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</si>
  <si>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</si>
  <si>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</si>
  <si>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</si>
  <si>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</si>
  <si>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</si>
  <si>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</si>
  <si>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</si>
  <si>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</si>
  <si>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</si>
  <si>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</si>
  <si>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</si>
  <si>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</si>
  <si>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</si>
  <si>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</si>
  <si>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</si>
  <si>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</si>
  <si>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</si>
  <si>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</si>
  <si>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</si>
  <si>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</si>
  <si>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</si>
  <si>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</si>
  <si>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</si>
  <si>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</si>
  <si>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</si>
  <si>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</si>
  <si>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</si>
  <si>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</si>
  <si>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</si>
  <si>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</si>
  <si>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</si>
  <si>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</si>
  <si>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</si>
  <si>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</si>
  <si>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</si>
  <si>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</si>
  <si>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</si>
  <si>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</si>
  <si>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</si>
  <si>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</si>
  <si>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</si>
  <si>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</si>
  <si>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</si>
  <si>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</si>
  <si>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</si>
  <si>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</si>
  <si>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</si>
  <si>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</si>
  <si>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</si>
  <si>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</si>
  <si>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</si>
  <si>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</si>
  <si>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</si>
  <si>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</si>
  <si>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</si>
  <si>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</si>
  <si>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</si>
  <si>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</si>
  <si>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</si>
  <si>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</si>
  <si>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</si>
  <si>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</si>
  <si>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</si>
  <si>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</si>
  <si>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</si>
  <si>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</si>
  <si>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</si>
  <si>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</si>
  <si>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</si>
  <si>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</si>
  <si>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</si>
  <si>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</si>
  <si>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</si>
  <si>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</si>
  <si>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</si>
  <si>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</si>
  <si>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</si>
  <si>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</si>
  <si>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</si>
  <si>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</si>
  <si>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</si>
  <si>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</si>
  <si>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</si>
  <si>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</si>
  <si>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</si>
  <si>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</si>
  <si>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</si>
  <si>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</si>
  <si>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</si>
  <si>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</si>
  <si>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</si>
  <si>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</si>
  <si>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</si>
  <si>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</si>
  <si>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</si>
  <si>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</si>
  <si>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</si>
  <si>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</si>
  <si>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</si>
  <si>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</si>
  <si>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</si>
  <si>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</si>
  <si>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</si>
  <si>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</si>
  <si>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</si>
  <si>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</si>
  <si>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</si>
  <si>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</si>
  <si>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</si>
  <si>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</si>
  <si>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</si>
  <si>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</si>
  <si>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</si>
  <si>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</si>
  <si>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</si>
  <si>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</si>
  <si>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</si>
  <si>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</si>
  <si>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</si>
  <si>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</si>
  <si>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</si>
  <si>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</si>
  <si>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</si>
  <si>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</si>
  <si>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</si>
  <si>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</si>
  <si>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</si>
  <si>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</si>
  <si>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</si>
  <si>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</si>
  <si>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</si>
  <si>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</si>
  <si>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</si>
  <si>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</si>
  <si>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</si>
  <si>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</si>
  <si>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</si>
  <si>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</si>
  <si>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</si>
  <si>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</si>
  <si>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</si>
  <si>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</si>
  <si>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</si>
  <si>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</si>
  <si>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</si>
  <si>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</si>
  <si>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</si>
  <si>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</si>
  <si>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</si>
  <si>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</si>
  <si>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</si>
  <si>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</si>
  <si>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</si>
  <si>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</si>
  <si>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</si>
  <si>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</si>
  <si>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</si>
  <si>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</si>
  <si>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</si>
  <si>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</si>
  <si>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</si>
  <si>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</si>
  <si>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</si>
  <si>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</si>
  <si>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</si>
  <si>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</si>
  <si>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</si>
  <si>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</si>
  <si>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</si>
  <si>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</si>
  <si>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</si>
  <si>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</si>
  <si>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</si>
  <si>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</si>
  <si>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</si>
  <si>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</si>
  <si>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</si>
  <si>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</si>
  <si>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</si>
  <si>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</si>
  <si>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</si>
  <si>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</si>
  <si>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</si>
  <si>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</si>
  <si>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</si>
  <si>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</si>
  <si>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</si>
  <si>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</si>
  <si>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</si>
  <si>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</si>
  <si>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</si>
  <si>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</si>
  <si>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</si>
  <si>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</si>
  <si>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</si>
  <si>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</si>
  <si>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</si>
  <si>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</si>
  <si>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</si>
  <si>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</si>
  <si>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</si>
  <si>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</si>
  <si>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</si>
  <si>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</si>
  <si>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</si>
  <si>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</si>
  <si>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</si>
  <si>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</si>
  <si>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</si>
  <si>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</si>
  <si>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</si>
  <si>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</si>
  <si>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</si>
  <si>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</si>
  <si>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</si>
  <si>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</si>
  <si>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</si>
  <si>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</si>
  <si>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</si>
  <si>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</si>
  <si>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</si>
  <si>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</si>
  <si>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</si>
  <si>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</si>
  <si>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</si>
  <si>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</si>
  <si>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</si>
  <si>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</si>
  <si>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</si>
  <si>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</si>
  <si>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</si>
  <si>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</si>
  <si>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</si>
  <si>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</si>
  <si>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</si>
  <si>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</si>
  <si>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</si>
  <si>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</si>
  <si>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</si>
  <si>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</si>
  <si>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</si>
  <si>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</si>
  <si>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</si>
  <si>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</si>
  <si>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</si>
  <si>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</si>
  <si>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</si>
  <si>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</si>
  <si>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</si>
  <si>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</si>
  <si>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</si>
  <si>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</si>
  <si>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</si>
  <si>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</si>
  <si>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</si>
  <si>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</si>
  <si>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</si>
  <si>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</si>
  <si>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</si>
  <si>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</si>
  <si>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</si>
  <si>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</si>
  <si>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</si>
  <si>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</si>
  <si>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</si>
  <si>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</si>
  <si>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</si>
  <si>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</si>
  <si>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</si>
  <si>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</si>
  <si>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</si>
  <si>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</si>
  <si>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</si>
  <si>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</si>
  <si>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</si>
  <si>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</si>
  <si>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</si>
  <si>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</si>
  <si>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</si>
  <si>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</si>
  <si>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</si>
  <si>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</si>
  <si>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</si>
  <si>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</si>
  <si>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</si>
  <si>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</si>
  <si>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</si>
  <si>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</si>
  <si>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</si>
  <si>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</si>
  <si>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</si>
  <si>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</si>
  <si>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</si>
  <si>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</si>
  <si>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</si>
  <si>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</si>
  <si>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</si>
  <si>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</si>
  <si>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</si>
  <si>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</si>
  <si>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</si>
  <si>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</si>
  <si>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</si>
  <si>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</si>
  <si>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</si>
  <si>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</si>
  <si>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</si>
  <si>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</si>
  <si>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</si>
  <si>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</si>
  <si>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</si>
  <si>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</si>
  <si>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</si>
  <si>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</si>
  <si>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</si>
  <si>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</si>
  <si>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</si>
  <si>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</si>
  <si>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</si>
  <si>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</si>
  <si>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</si>
  <si>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</si>
  <si>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</si>
  <si>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</si>
  <si>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</si>
  <si>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</si>
  <si>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</si>
  <si>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</si>
  <si>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</si>
  <si>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</si>
  <si>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</si>
  <si>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</si>
  <si>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</si>
  <si>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</si>
  <si>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</si>
  <si>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</si>
  <si>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</si>
  <si>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</si>
  <si>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</si>
  <si>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</si>
  <si>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</si>
  <si>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</si>
  <si>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</si>
  <si>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</si>
  <si>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</si>
  <si>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</si>
  <si>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</si>
  <si>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</si>
  <si>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</si>
  <si>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</si>
  <si>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</si>
  <si>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</si>
  <si>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</si>
  <si>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</si>
  <si>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</si>
  <si>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</si>
  <si>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</si>
  <si>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</si>
  <si>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</si>
  <si>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</si>
  <si>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</si>
  <si>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</si>
  <si>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</si>
  <si>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</si>
  <si>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</si>
  <si>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</si>
  <si>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</si>
  <si>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</si>
  <si>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</si>
  <si>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</si>
  <si>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</si>
  <si>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</si>
  <si>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</si>
  <si>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</si>
  <si>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</si>
  <si>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</si>
  <si>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</si>
  <si>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</si>
  <si>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</si>
  <si>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</si>
  <si>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</si>
  <si>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</si>
  <si>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</si>
  <si>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</si>
  <si>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</si>
  <si>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</si>
  <si>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</si>
  <si>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</si>
  <si>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</si>
  <si>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</si>
  <si>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</si>
  <si>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</si>
  <si>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</si>
  <si>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</si>
  <si>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</si>
  <si>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</si>
  <si>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</si>
  <si>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</si>
  <si>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</si>
  <si>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</si>
  <si>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</si>
  <si>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</si>
  <si>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</si>
  <si>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</si>
  <si>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</si>
  <si>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</si>
  <si>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</si>
  <si>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</si>
  <si>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</si>
  <si>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</si>
  <si>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</si>
  <si>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</si>
  <si>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</si>
  <si>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</si>
  <si>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</si>
  <si>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</si>
  <si>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</si>
  <si>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</si>
  <si>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</si>
  <si>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</si>
  <si>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</si>
  <si>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</si>
  <si>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</si>
  <si>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</si>
  <si>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</si>
  <si>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</si>
  <si>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</si>
  <si>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</si>
  <si>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</si>
  <si>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</si>
  <si>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</si>
  <si>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</si>
  <si>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</si>
  <si>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</si>
  <si>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</si>
  <si>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</si>
  <si>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</si>
  <si>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</si>
  <si>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</si>
  <si>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</si>
  <si>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</si>
  <si>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</si>
  <si>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</si>
  <si>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</si>
  <si>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</si>
  <si>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</si>
  <si>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</si>
  <si>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</si>
  <si>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</si>
  <si>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</si>
  <si>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</si>
  <si>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</si>
  <si>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</si>
  <si>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</si>
  <si>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</si>
  <si>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</si>
  <si>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</si>
  <si>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</si>
  <si>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</si>
  <si>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</si>
  <si>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</si>
  <si>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</si>
  <si>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</si>
  <si>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</si>
  <si>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</si>
  <si>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</si>
  <si>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</si>
  <si>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</si>
  <si>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</si>
  <si>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</si>
  <si>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</si>
  <si>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</si>
  <si>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</si>
  <si>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</si>
  <si>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</si>
  <si>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</si>
  <si>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</si>
  <si>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</si>
  <si>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</si>
  <si>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</si>
  <si>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</si>
  <si>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</si>
  <si>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</si>
  <si>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</si>
  <si>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</si>
  <si>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</si>
  <si>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</si>
  <si>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</si>
  <si>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</si>
  <si>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</si>
  <si>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</si>
  <si>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</si>
  <si>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</si>
  <si>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</si>
  <si>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</si>
  <si>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</si>
  <si>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</si>
  <si>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</si>
  <si>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</si>
  <si>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</si>
  <si>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</si>
  <si>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</si>
  <si>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</si>
  <si>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</si>
  <si>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</si>
  <si>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</si>
  <si>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</si>
  <si>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</si>
  <si>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</si>
  <si>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</si>
  <si>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</si>
  <si>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</si>
  <si>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</si>
  <si>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</si>
  <si>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</si>
  <si>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</si>
  <si>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</si>
  <si>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</si>
  <si>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</si>
  <si>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</si>
  <si>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</si>
  <si>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</si>
  <si>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</si>
  <si>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</si>
  <si>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</si>
  <si>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</si>
  <si>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</si>
  <si>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</si>
  <si>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</si>
  <si>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</si>
  <si>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</si>
  <si>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</si>
  <si>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</si>
  <si>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</si>
  <si>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</si>
  <si>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</si>
  <si>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</si>
  <si>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</si>
  <si>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</si>
  <si>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</si>
  <si>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</si>
  <si>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</si>
  <si>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</si>
  <si>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</si>
  <si>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</si>
  <si>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</si>
  <si>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</si>
  <si>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</si>
  <si>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</si>
  <si>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</si>
  <si>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</si>
  <si>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</si>
  <si>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</si>
  <si>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</si>
  <si>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</si>
  <si>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</si>
  <si>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</si>
  <si>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</si>
  <si>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</si>
  <si>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</si>
  <si>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</si>
  <si>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</si>
  <si>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</si>
  <si>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</si>
  <si>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</si>
  <si>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</si>
  <si>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</si>
  <si>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</si>
  <si>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</si>
  <si>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</si>
  <si>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</si>
  <si>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</si>
  <si>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</si>
  <si>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</si>
  <si>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</si>
  <si>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</si>
  <si>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</si>
  <si>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</si>
  <si>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</si>
  <si>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</si>
  <si>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</si>
  <si>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</si>
  <si>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</si>
  <si>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</si>
  <si>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</si>
  <si>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</si>
  <si>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</si>
  <si>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</si>
  <si>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</si>
  <si>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</si>
  <si>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</si>
  <si>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</si>
  <si>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</si>
  <si>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</si>
  <si>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</si>
  <si>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</si>
  <si>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</si>
  <si>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</si>
  <si>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</si>
  <si>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</si>
  <si>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</si>
  <si>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</si>
  <si>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</si>
  <si>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</si>
  <si>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</si>
  <si>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</si>
  <si>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</si>
  <si>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</si>
  <si>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</si>
  <si>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</si>
  <si>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</si>
  <si>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</si>
  <si>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</si>
  <si>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</si>
  <si>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</si>
  <si>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</si>
  <si>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</si>
  <si>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</si>
  <si>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</si>
  <si>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</si>
  <si>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</si>
  <si>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</si>
  <si>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</si>
  <si>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</si>
  <si>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</si>
  <si>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</si>
  <si>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</si>
  <si>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</si>
  <si>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</si>
  <si>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</si>
  <si>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</si>
  <si>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</si>
  <si>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</si>
  <si>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</si>
  <si>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</si>
  <si>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</si>
  <si>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</si>
  <si>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</si>
  <si>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</si>
  <si>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</si>
  <si>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</si>
  <si>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</si>
  <si>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</si>
  <si>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</si>
  <si>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</si>
  <si>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</si>
  <si>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</si>
  <si>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</si>
  <si>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</si>
  <si>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</si>
  <si>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</si>
  <si>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</si>
  <si>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</si>
  <si>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</si>
  <si>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</si>
  <si>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</si>
  <si>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</si>
  <si>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</si>
  <si>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</si>
  <si>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</si>
  <si>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</si>
  <si>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</si>
  <si>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</si>
  <si>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</si>
  <si>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</si>
  <si>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</si>
  <si>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</si>
  <si>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</si>
  <si>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</si>
  <si>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</si>
  <si>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</si>
  <si>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</si>
  <si>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</si>
  <si>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</si>
  <si>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</si>
  <si>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</si>
  <si>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</si>
  <si>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</si>
  <si>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</si>
  <si>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</si>
  <si>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</si>
  <si>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</si>
  <si>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</si>
  <si>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</si>
  <si>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</si>
  <si>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</si>
  <si>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</si>
  <si>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</si>
  <si>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</si>
  <si>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</si>
  <si>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</si>
  <si>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</si>
  <si>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</si>
  <si>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</si>
  <si>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</si>
  <si>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</si>
  <si>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</si>
  <si>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</si>
  <si>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</si>
  <si>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</si>
  <si>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</si>
  <si>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</si>
  <si>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</si>
  <si>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</si>
  <si>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</si>
  <si>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</si>
  <si>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</si>
  <si>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</si>
  <si>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</si>
  <si>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</si>
  <si>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</si>
  <si>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</si>
  <si>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</si>
  <si>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</si>
  <si>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</si>
  <si>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</si>
  <si>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</si>
  <si>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</si>
  <si>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</si>
  <si>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</si>
  <si>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</si>
  <si>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</si>
  <si>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</si>
  <si>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</si>
  <si>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</si>
  <si>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</si>
  <si>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</si>
  <si>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</si>
  <si>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</si>
  <si>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</si>
  <si>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</si>
  <si>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</si>
  <si>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</si>
  <si>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</si>
  <si>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</si>
  <si>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</si>
  <si>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</si>
  <si>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</si>
  <si>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</si>
  <si>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</si>
  <si>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</si>
  <si>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</si>
  <si>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</si>
  <si>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</si>
  <si>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</si>
  <si>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</si>
  <si>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</si>
  <si>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</si>
  <si>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</si>
  <si>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</si>
  <si>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</si>
  <si>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</si>
  <si>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</si>
  <si>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</si>
  <si>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</si>
  <si>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</si>
  <si>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</si>
  <si>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</si>
  <si>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</si>
  <si>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</si>
  <si>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</si>
  <si>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</si>
  <si>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</si>
  <si>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</si>
  <si>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</si>
  <si>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</si>
  <si>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</si>
  <si>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</si>
  <si>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</si>
  <si>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</si>
  <si>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</si>
  <si>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</si>
  <si>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</si>
  <si>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</si>
  <si>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</si>
  <si>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</si>
  <si>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</si>
  <si>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</si>
  <si>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</si>
  <si>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</si>
  <si>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</si>
  <si>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</si>
  <si>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</si>
  <si>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</si>
  <si>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</si>
  <si>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</si>
  <si>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</si>
  <si>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</si>
  <si>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</si>
  <si>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</si>
  <si>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</si>
  <si>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</si>
  <si>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</si>
  <si>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</si>
  <si>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</si>
  <si>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</si>
  <si>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</si>
  <si>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</si>
  <si>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</si>
  <si>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</si>
  <si>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</si>
  <si>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</si>
  <si>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</si>
  <si>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</si>
  <si>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</si>
  <si>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</si>
  <si>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</si>
  <si>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</si>
  <si>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</si>
  <si>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</si>
  <si>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</si>
  <si>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</si>
  <si>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</si>
  <si>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</si>
  <si>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</si>
  <si>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</si>
  <si>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</si>
  <si>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</si>
  <si>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</si>
  <si>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</si>
  <si>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</si>
  <si>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</si>
  <si>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</si>
  <si>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</si>
  <si>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</si>
  <si>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</si>
  <si>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</si>
  <si>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</si>
  <si>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</si>
  <si>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</si>
  <si>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</si>
  <si>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</si>
  <si>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</si>
  <si>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</si>
  <si>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</si>
  <si>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</si>
  <si>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</si>
  <si>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</si>
  <si>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</si>
  <si>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</si>
  <si>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</si>
  <si>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</si>
  <si>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</si>
  <si>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</si>
  <si>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</si>
  <si>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</si>
  <si>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</si>
  <si>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</si>
  <si>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</si>
  <si>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</si>
  <si>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</si>
  <si>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</si>
  <si>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</si>
  <si>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</si>
  <si>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</si>
  <si>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</si>
  <si>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</si>
  <si>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</si>
  <si>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</si>
  <si>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</si>
  <si>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</si>
  <si>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</si>
  <si>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</si>
  <si>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</si>
  <si>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</si>
  <si>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</si>
  <si>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</si>
  <si>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</si>
  <si>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</si>
  <si>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</si>
  <si>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</si>
  <si>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</si>
  <si>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</si>
  <si>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</si>
  <si>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</si>
  <si>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</si>
  <si>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</si>
  <si>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</si>
  <si>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</si>
  <si>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</si>
  <si>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</si>
  <si>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</si>
  <si>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</si>
  <si>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</si>
  <si>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</si>
  <si>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</si>
  <si>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</si>
  <si>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</si>
  <si>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</si>
  <si>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</si>
  <si>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</si>
  <si>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</si>
  <si>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</si>
  <si>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</si>
  <si>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</si>
  <si>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</si>
  <si>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</si>
  <si>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</si>
  <si>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</si>
  <si>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</si>
  <si>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</si>
  <si>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</si>
  <si>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</si>
  <si>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</si>
  <si>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</si>
  <si>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</si>
  <si>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</si>
  <si>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</si>
  <si>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</si>
  <si>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</si>
  <si>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</si>
  <si>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</si>
  <si>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</si>
  <si>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</si>
  <si>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</si>
  <si>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</si>
  <si>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</si>
  <si>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</si>
  <si>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</si>
  <si>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</si>
  <si>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</si>
  <si>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</si>
  <si>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</si>
  <si>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</si>
  <si>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</si>
  <si>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</si>
  <si>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</si>
  <si>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</si>
  <si>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</si>
  <si>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</si>
  <si>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</si>
  <si>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</si>
  <si>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</si>
  <si>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</si>
  <si>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</si>
  <si>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</si>
  <si>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</si>
  <si>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</si>
  <si>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</si>
  <si>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</si>
  <si>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</si>
  <si>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</si>
  <si>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</si>
  <si>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</si>
  <si>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</si>
  <si>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</si>
  <si>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</si>
  <si>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</si>
  <si>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</si>
  <si>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</si>
  <si>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</si>
  <si>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</si>
  <si>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</si>
  <si>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</si>
  <si>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</si>
  <si>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</si>
  <si>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</si>
  <si>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</si>
  <si>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</si>
  <si>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</si>
  <si>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</si>
  <si>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</si>
  <si>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</si>
  <si>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</si>
  <si>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</si>
  <si>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</si>
  <si>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</si>
  <si>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</si>
  <si>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</si>
  <si>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</si>
  <si>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</si>
  <si>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</si>
  <si>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</si>
  <si>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</si>
  <si>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</si>
  <si>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</si>
  <si>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</si>
  <si>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</si>
  <si>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</si>
  <si>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</si>
  <si>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</si>
  <si>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</si>
  <si>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</si>
  <si>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</si>
  <si>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</si>
  <si>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</si>
  <si>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</si>
  <si>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</si>
  <si>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</si>
  <si>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</si>
  <si>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</si>
  <si>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</si>
  <si>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</si>
  <si>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</si>
  <si>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</si>
  <si>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</si>
  <si>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</si>
  <si>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</si>
  <si>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</si>
  <si>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</si>
  <si>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</si>
  <si>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</si>
  <si>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</si>
  <si>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</si>
  <si>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</si>
  <si>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</si>
  <si>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</si>
  <si>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</si>
  <si>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</si>
  <si>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</si>
  <si>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</si>
  <si>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</si>
  <si>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</si>
  <si>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</si>
  <si>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</si>
  <si>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</si>
  <si>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</si>
  <si>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</si>
  <si>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</si>
  <si>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</si>
  <si>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</si>
  <si>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</si>
  <si>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</si>
  <si>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</si>
  <si>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</si>
  <si>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</si>
  <si>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</si>
  <si>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</si>
  <si>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</si>
  <si>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</si>
  <si>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</si>
  <si>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</si>
  <si>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</si>
  <si>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</si>
  <si>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</si>
  <si>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</si>
  <si>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</si>
  <si>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</si>
  <si>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</si>
  <si>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</si>
  <si>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</si>
  <si>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</si>
  <si>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</si>
  <si>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</si>
  <si>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</si>
  <si>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</si>
  <si>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</si>
  <si>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</si>
  <si>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</si>
  <si>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</si>
  <si>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</si>
  <si>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</si>
  <si>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</si>
  <si>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</si>
  <si>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</si>
  <si>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</si>
  <si>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</si>
  <si>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</si>
  <si>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</si>
  <si>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</si>
  <si>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</si>
  <si>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</si>
  <si>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</si>
  <si>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</si>
  <si>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</si>
  <si>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</si>
  <si>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</si>
  <si>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</si>
  <si>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</si>
  <si>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</si>
  <si>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</si>
  <si>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</si>
  <si>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</si>
  <si>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</si>
  <si>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</si>
  <si>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</si>
  <si>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</si>
  <si>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</si>
  <si>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</si>
  <si>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</si>
  <si>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</si>
  <si>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</si>
  <si>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</si>
  <si>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</si>
  <si>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</si>
  <si>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</si>
  <si>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</si>
  <si>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</si>
  <si>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</si>
  <si>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</si>
  <si>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</si>
  <si>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</si>
  <si>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</si>
  <si>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</si>
  <si>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</si>
  <si>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</si>
  <si>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</si>
  <si>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</si>
  <si>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</si>
  <si>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</si>
  <si>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</si>
  <si>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</si>
  <si>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</si>
  <si>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</si>
  <si>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</si>
  <si>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</si>
  <si>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</si>
  <si>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</si>
  <si>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</si>
  <si>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</si>
  <si>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</si>
  <si>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</si>
  <si>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</si>
  <si>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</si>
  <si>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</si>
  <si>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</si>
  <si>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</si>
  <si>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</si>
  <si>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</si>
  <si>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</si>
  <si>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</si>
  <si>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</si>
  <si>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</si>
  <si>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</si>
  <si>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</si>
  <si>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</si>
  <si>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</si>
  <si>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</si>
  <si>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</si>
  <si>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</si>
  <si>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</si>
  <si>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</si>
  <si>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</si>
  <si>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</si>
  <si>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</si>
  <si>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</si>
  <si>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</si>
  <si>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</si>
  <si>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</si>
  <si>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</si>
  <si>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</si>
  <si>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</si>
  <si>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</si>
  <si>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</si>
  <si>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</si>
  <si>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</si>
  <si>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</si>
  <si>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</si>
  <si>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</si>
  <si>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</si>
  <si>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</si>
  <si>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</si>
  <si>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</si>
  <si>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</si>
  <si>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</si>
  <si>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</si>
  <si>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</si>
  <si>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</si>
  <si>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</si>
  <si>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</si>
  <si>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</si>
  <si>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</si>
  <si>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</si>
  <si>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</si>
  <si>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</si>
  <si>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</si>
  <si>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</si>
  <si>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</si>
  <si>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</si>
  <si>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</si>
  <si>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</si>
  <si>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</si>
  <si>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</si>
  <si>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</si>
  <si>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</si>
  <si>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</si>
  <si>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</si>
  <si>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</si>
  <si>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</si>
  <si>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</si>
  <si>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</si>
  <si>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</si>
  <si>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</si>
  <si>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</si>
  <si>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</si>
  <si>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</si>
  <si>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</si>
  <si>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</si>
  <si>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</si>
  <si>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</si>
  <si>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</si>
  <si>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</si>
  <si>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</si>
  <si>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</si>
  <si>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</si>
  <si>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</si>
  <si>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</si>
  <si>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</si>
  <si>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</si>
  <si>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</si>
  <si>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</si>
  <si>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</si>
  <si>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</si>
  <si>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</si>
  <si>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</si>
  <si>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</si>
  <si>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</si>
  <si>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</si>
  <si>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</si>
  <si>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</si>
  <si>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</si>
  <si>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</si>
  <si>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</si>
  <si>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</si>
  <si>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</si>
  <si>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</si>
  <si>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</si>
  <si>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</si>
  <si>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</si>
  <si>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</si>
  <si>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</si>
  <si>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</si>
  <si>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</si>
  <si>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</si>
  <si>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</si>
  <si>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</si>
  <si>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</si>
  <si>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</si>
  <si>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</si>
  <si>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</si>
  <si>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</si>
  <si>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</si>
  <si>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</si>
  <si>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</si>
  <si>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</si>
  <si>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</si>
  <si>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</si>
  <si>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</si>
  <si>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</si>
  <si>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</si>
  <si>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</si>
  <si>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</si>
  <si>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</si>
  <si>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</si>
  <si>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</si>
  <si>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</si>
  <si>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</si>
  <si>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</si>
  <si>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</si>
  <si>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</si>
  <si>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</si>
  <si>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</si>
  <si>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</si>
  <si>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</si>
  <si>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</si>
  <si>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</si>
  <si>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</si>
  <si>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</si>
  <si>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</si>
  <si>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</si>
  <si>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</si>
  <si>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</si>
  <si>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</si>
  <si>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</si>
  <si>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</si>
  <si>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</si>
  <si>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</si>
  <si>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</si>
  <si>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</si>
  <si>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</si>
  <si>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</si>
  <si>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</si>
  <si>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</si>
  <si>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</si>
  <si>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</si>
  <si>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</si>
  <si>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</si>
  <si>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</si>
  <si>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</si>
  <si>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</si>
  <si>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</si>
  <si>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</si>
  <si>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</si>
  <si>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</si>
  <si>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</si>
  <si>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</si>
  <si>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</si>
  <si>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</si>
  <si>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</si>
  <si>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</si>
  <si>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</si>
  <si>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</si>
  <si>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</si>
  <si>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</si>
  <si>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</si>
  <si>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</si>
  <si>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</si>
  <si>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</si>
  <si>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</si>
  <si>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</si>
  <si>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</si>
  <si>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</si>
  <si>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</si>
  <si>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</si>
  <si>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</si>
  <si>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</si>
  <si>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</si>
  <si>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</si>
  <si>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</si>
  <si>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</si>
  <si>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</si>
  <si>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</si>
  <si>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</si>
  <si>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</si>
  <si>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</si>
  <si>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</si>
  <si>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</si>
  <si>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</si>
  <si>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</si>
  <si>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</si>
  <si>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</si>
  <si>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</si>
  <si>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</si>
  <si>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</si>
  <si>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</si>
  <si>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</si>
  <si>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</si>
  <si>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</si>
  <si>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</si>
  <si>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</si>
  <si>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</si>
  <si>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</si>
  <si>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</si>
  <si>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</si>
  <si>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</si>
  <si>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</si>
  <si>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</si>
  <si>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</si>
  <si>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</si>
  <si>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</si>
  <si>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</si>
  <si>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</si>
  <si>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</si>
  <si>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</si>
  <si>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</si>
  <si>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</si>
  <si>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</si>
  <si>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</si>
  <si>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</si>
  <si>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</si>
  <si>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</si>
  <si>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</si>
  <si>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</si>
  <si>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</si>
  <si>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</si>
  <si>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</si>
  <si>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</si>
  <si>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</si>
  <si>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</si>
  <si>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</si>
  <si>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</si>
  <si>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</si>
  <si>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</si>
  <si>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</si>
  <si>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</si>
  <si>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</si>
  <si>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</si>
  <si>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</si>
  <si>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</si>
  <si>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</si>
  <si>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</si>
  <si>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</si>
  <si>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</si>
  <si>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</si>
  <si>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</si>
  <si>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</si>
  <si>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</si>
  <si>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</si>
  <si>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</si>
  <si>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</si>
  <si>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</si>
  <si>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</si>
  <si>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</si>
  <si>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</si>
  <si>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</si>
  <si>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</si>
  <si>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</si>
  <si>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</si>
  <si>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</si>
  <si>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</si>
  <si>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</si>
  <si>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</si>
  <si>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</si>
  <si>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</si>
  <si>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</si>
  <si>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</si>
  <si>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</si>
  <si>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</si>
  <si>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</si>
  <si>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</si>
  <si>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</si>
  <si>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</si>
  <si>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</si>
  <si>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</si>
  <si>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</si>
  <si>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</si>
  <si>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</si>
  <si>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</si>
  <si>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</si>
  <si>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</si>
  <si>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</si>
  <si>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</si>
  <si>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</si>
  <si>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</si>
  <si>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</si>
  <si>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</si>
  <si>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</si>
  <si>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</si>
  <si>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</si>
  <si>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</si>
  <si>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</si>
  <si>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</si>
  <si>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</si>
  <si>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</si>
  <si>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</si>
  <si>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</si>
  <si>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</si>
  <si>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</si>
  <si>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</si>
  <si>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</si>
  <si>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</si>
  <si>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</si>
  <si>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</si>
  <si>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</si>
  <si>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</si>
  <si>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</si>
  <si>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</si>
  <si>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</si>
  <si>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</si>
  <si>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</si>
  <si>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</si>
  <si>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</si>
  <si>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</si>
  <si>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</si>
  <si>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</si>
  <si>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</si>
  <si>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</si>
  <si>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</si>
  <si>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</si>
  <si>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</si>
  <si>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</si>
  <si>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</si>
  <si>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</si>
  <si>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</si>
  <si>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</si>
  <si>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</si>
  <si>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</si>
  <si>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</si>
  <si>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</si>
  <si>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</si>
  <si>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</si>
  <si>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</si>
  <si>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</si>
  <si>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</si>
  <si>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</si>
  <si>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</si>
  <si>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</si>
  <si>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</si>
  <si>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</si>
  <si>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</si>
  <si>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</si>
  <si>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</si>
  <si>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</si>
  <si>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</si>
  <si>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</si>
  <si>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</si>
  <si>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</si>
  <si>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</si>
  <si>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</si>
  <si>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</si>
  <si>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</si>
  <si>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</si>
  <si>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</si>
  <si>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</si>
  <si>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</si>
  <si>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</si>
  <si>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</si>
  <si>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</si>
  <si>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</si>
  <si>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</si>
  <si>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</si>
  <si>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</si>
  <si>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</si>
  <si>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</si>
  <si>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</si>
  <si>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</si>
  <si>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</si>
  <si>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</si>
  <si>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</si>
  <si>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</si>
  <si>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</si>
  <si>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</si>
  <si>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</si>
  <si>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</si>
  <si>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</si>
  <si>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</si>
  <si>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</si>
  <si>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</si>
  <si>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</si>
  <si>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</si>
  <si>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</si>
  <si>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</si>
  <si>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</si>
  <si>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</si>
  <si>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</si>
  <si>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</si>
  <si>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</si>
  <si>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</si>
  <si>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</si>
  <si>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</si>
  <si>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</si>
  <si>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</si>
  <si>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</si>
  <si>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</si>
  <si>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</si>
  <si>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</si>
  <si>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</si>
  <si>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</si>
  <si>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</si>
  <si>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</si>
  <si>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</si>
  <si>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</si>
  <si>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</si>
  <si>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</si>
  <si>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</si>
  <si>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</si>
  <si>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</si>
  <si>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</si>
  <si>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</si>
  <si>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</si>
  <si>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</si>
  <si>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</si>
  <si>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</si>
  <si>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</si>
  <si>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</si>
  <si>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</si>
  <si>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</si>
  <si>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</si>
  <si>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</si>
  <si>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</si>
  <si>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</si>
  <si>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</si>
  <si>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</si>
  <si>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</si>
  <si>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</si>
  <si>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</si>
  <si>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</si>
  <si>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</si>
  <si>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</si>
  <si>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</si>
  <si>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</si>
  <si>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</si>
  <si>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</si>
  <si>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</si>
  <si>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</si>
  <si>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</si>
  <si>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</si>
  <si>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</si>
  <si>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</si>
  <si>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</si>
  <si>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</si>
  <si>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</si>
  <si>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</si>
  <si>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</si>
  <si>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</si>
  <si>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</si>
  <si>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</si>
  <si>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</si>
  <si>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</si>
  <si>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</si>
  <si>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</si>
  <si>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</si>
  <si>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</si>
  <si>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</si>
  <si>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</si>
  <si>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</si>
  <si>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</si>
  <si>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</si>
  <si>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</si>
  <si>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</si>
  <si>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</si>
  <si>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</si>
  <si>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</si>
  <si>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</si>
  <si>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</si>
  <si>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</si>
  <si>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</si>
  <si>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</si>
  <si>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</si>
  <si>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</si>
  <si>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</si>
  <si>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</si>
  <si>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</si>
  <si>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</si>
  <si>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</si>
  <si>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</si>
  <si>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</si>
  <si>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</si>
  <si>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</si>
  <si>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</si>
  <si>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</si>
  <si>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</si>
  <si>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</si>
  <si>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</si>
  <si>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</si>
  <si>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</si>
  <si>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</si>
  <si>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</si>
  <si>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</si>
  <si>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</si>
  <si>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</si>
  <si>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</si>
  <si>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</si>
  <si>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</si>
  <si>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</si>
  <si>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</si>
  <si>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</si>
  <si>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</si>
  <si>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</si>
  <si>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</si>
  <si>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</si>
  <si>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</si>
  <si>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</si>
  <si>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</si>
  <si>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</si>
  <si>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</si>
  <si>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</si>
  <si>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</si>
  <si>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</si>
  <si>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</si>
  <si>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</si>
  <si>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</si>
  <si>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</si>
  <si>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</si>
  <si>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</si>
  <si>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</si>
  <si>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</si>
  <si>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</si>
  <si>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</si>
  <si>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</si>
  <si>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</si>
  <si>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</si>
  <si>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</si>
  <si>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</si>
  <si>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</si>
  <si>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</si>
  <si>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</si>
  <si>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</si>
  <si>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</si>
  <si>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</si>
  <si>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</si>
  <si>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</si>
  <si>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</si>
  <si>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</si>
  <si>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</si>
  <si>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</si>
  <si>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</si>
  <si>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</si>
  <si>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</si>
  <si>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</si>
  <si>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</si>
  <si>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</si>
  <si>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</si>
  <si>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</si>
  <si>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</si>
  <si>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</si>
  <si>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</si>
  <si>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</si>
  <si>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</si>
  <si>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</si>
  <si>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</si>
  <si>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</si>
  <si>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</si>
  <si>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</si>
  <si>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</si>
  <si>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</si>
  <si>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</si>
  <si>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</si>
  <si>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</si>
  <si>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</si>
  <si>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</si>
  <si>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</si>
  <si>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</si>
  <si>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</si>
  <si>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</si>
  <si>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</si>
  <si>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</si>
  <si>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</si>
  <si>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</si>
  <si>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</si>
  <si>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</si>
  <si>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</si>
  <si>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</si>
  <si>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</si>
  <si>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</si>
  <si>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</si>
  <si>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</si>
  <si>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</si>
  <si>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</si>
  <si>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</si>
  <si>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</si>
  <si>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</si>
  <si>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</si>
  <si>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</si>
  <si>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</si>
  <si>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</si>
  <si>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</si>
  <si>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</si>
  <si>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</si>
  <si>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</si>
  <si>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</si>
  <si>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</si>
  <si>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</si>
  <si>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</si>
  <si>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</si>
  <si>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</si>
  <si>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</si>
  <si>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</si>
  <si>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</si>
  <si>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</si>
  <si>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</si>
  <si>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</si>
  <si>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</si>
  <si>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</si>
  <si>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</si>
  <si>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</si>
  <si>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</si>
  <si>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</si>
  <si>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</si>
  <si>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</si>
  <si>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</si>
  <si>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</si>
  <si>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</si>
  <si>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</si>
  <si>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</si>
  <si>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</si>
  <si>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</si>
  <si>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</si>
  <si>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</si>
  <si>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</si>
  <si>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</si>
  <si>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</si>
  <si>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</si>
  <si>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</si>
  <si>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</si>
  <si>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</si>
  <si>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</si>
  <si>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</si>
  <si>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</si>
  <si>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</si>
  <si>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</si>
  <si>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</si>
  <si>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</si>
  <si>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</si>
  <si>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</si>
  <si>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</si>
  <si>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</si>
  <si>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</si>
  <si>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</si>
  <si>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</si>
  <si>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</si>
  <si>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</si>
  <si>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</si>
  <si>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</si>
  <si>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</si>
  <si>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</si>
  <si>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</si>
  <si>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</si>
  <si>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</si>
  <si>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</si>
  <si>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</si>
  <si>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</si>
  <si>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</si>
  <si>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</si>
  <si>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</si>
  <si>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</si>
  <si>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</si>
  <si>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</si>
  <si>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</si>
  <si>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</si>
  <si>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</si>
  <si>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</si>
  <si>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</si>
  <si>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</si>
  <si>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</si>
  <si>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</si>
  <si>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</si>
  <si>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</si>
  <si>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</si>
  <si>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</si>
  <si>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</si>
  <si>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</si>
  <si>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</si>
  <si>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</si>
  <si>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</si>
  <si>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</si>
  <si>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</si>
  <si>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</si>
  <si>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</si>
  <si>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</si>
  <si>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</si>
  <si>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</si>
  <si>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</si>
  <si>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</si>
  <si>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</si>
  <si>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</si>
  <si>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</si>
  <si>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</si>
  <si>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</si>
  <si>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</si>
  <si>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</si>
  <si>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</si>
  <si>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</si>
  <si>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</si>
  <si>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</si>
  <si>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</si>
  <si>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</si>
  <si>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</si>
  <si>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</si>
  <si>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</si>
  <si>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</si>
  <si>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</si>
  <si>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</si>
  <si>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</si>
  <si>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</si>
  <si>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</si>
  <si>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</si>
  <si>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</si>
  <si>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</si>
  <si>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</si>
  <si>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</si>
  <si>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</si>
  <si>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</si>
  <si>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</si>
  <si>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</si>
  <si>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</si>
  <si>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</si>
  <si>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</si>
  <si>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</si>
  <si>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</si>
  <si>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</si>
  <si>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</si>
  <si>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</si>
  <si>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</si>
  <si>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</si>
  <si>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</si>
  <si>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</si>
  <si>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</si>
  <si>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</si>
  <si>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</si>
  <si>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</si>
  <si>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</si>
  <si>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</si>
  <si>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</si>
  <si>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</si>
  <si>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</si>
  <si>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</si>
  <si>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</si>
  <si>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</si>
  <si>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</si>
  <si>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</si>
  <si>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</si>
  <si>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</si>
  <si>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</si>
  <si>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</si>
  <si>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</si>
  <si>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</si>
  <si>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</si>
  <si>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</si>
  <si>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</si>
  <si>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</si>
  <si>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</si>
  <si>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</si>
  <si>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</si>
  <si>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</si>
  <si>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</si>
  <si>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</si>
  <si>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</si>
  <si>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</si>
  <si>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</si>
  <si>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</si>
  <si>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</si>
  <si>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</si>
  <si>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</si>
  <si>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</si>
  <si>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</si>
  <si>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</si>
  <si>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</si>
  <si>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</si>
  <si>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</si>
  <si>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</si>
  <si>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</si>
  <si>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</si>
  <si>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</si>
  <si>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</si>
  <si>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</si>
  <si>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</si>
  <si>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</si>
  <si>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</si>
  <si>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</si>
  <si>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</si>
  <si>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</si>
  <si>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</si>
  <si>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</si>
  <si>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</si>
  <si>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</si>
  <si>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</si>
  <si>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</si>
  <si>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</si>
  <si>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</si>
  <si>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</si>
  <si>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</si>
  <si>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</si>
  <si>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</si>
  <si>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</si>
  <si>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</si>
  <si>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</si>
  <si>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</si>
  <si>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</si>
  <si>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</si>
  <si>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</si>
  <si>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</si>
  <si>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</si>
  <si>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</si>
  <si>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</si>
  <si>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</si>
  <si>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</si>
  <si>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</si>
  <si>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</si>
  <si>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</si>
  <si>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</si>
  <si>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</si>
  <si>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</si>
  <si>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</si>
  <si>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</si>
  <si>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</si>
  <si>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</si>
  <si>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</si>
  <si>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</si>
  <si>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</si>
  <si>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</si>
  <si>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</si>
  <si>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</si>
  <si>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</si>
  <si>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</si>
  <si>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</si>
  <si>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</si>
  <si>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</si>
  <si>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</si>
  <si>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</si>
  <si>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</si>
  <si>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</si>
  <si>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</si>
  <si>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</si>
  <si>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</si>
  <si>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</si>
  <si>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</si>
  <si>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</si>
  <si>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</si>
  <si>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</si>
  <si>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</si>
  <si>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</si>
  <si>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</si>
  <si>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</si>
  <si>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</si>
  <si>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</si>
  <si>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</si>
  <si>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</si>
  <si>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</si>
  <si>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</si>
  <si>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</si>
  <si>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</si>
  <si>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</si>
  <si>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</si>
  <si>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</si>
  <si>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</si>
  <si>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</si>
  <si>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</si>
  <si>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</si>
  <si>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</si>
  <si>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</si>
  <si>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</si>
  <si>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</si>
  <si>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</si>
  <si>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</si>
  <si>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</si>
  <si>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</si>
  <si>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</si>
  <si>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</si>
  <si>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</si>
  <si>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</si>
  <si>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</si>
  <si>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</si>
  <si>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</si>
  <si>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</si>
  <si>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</si>
  <si>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</si>
  <si>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</si>
  <si>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</si>
  <si>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</si>
  <si>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</si>
  <si>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</si>
  <si>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</si>
  <si>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</si>
  <si>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</si>
  <si>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</si>
  <si>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</si>
  <si>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</si>
  <si>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</si>
  <si>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</si>
  <si>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</si>
  <si>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</si>
  <si>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</si>
  <si>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</si>
  <si>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</si>
  <si>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</si>
  <si>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</si>
  <si>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</si>
  <si>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</si>
  <si>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</si>
  <si>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</si>
  <si>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</si>
  <si>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</si>
  <si>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</si>
  <si>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</si>
  <si>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</si>
  <si>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</si>
  <si>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</si>
  <si>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</si>
  <si>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</si>
  <si>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</si>
  <si>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</si>
  <si>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</si>
  <si>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</si>
  <si>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</si>
  <si>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</si>
  <si>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</si>
  <si>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</si>
  <si>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</si>
  <si>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</si>
  <si>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</si>
  <si>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</si>
  <si>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</si>
  <si>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</si>
  <si>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</si>
  <si>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</si>
  <si>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</si>
  <si>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</si>
  <si>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</si>
  <si>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</si>
  <si>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</si>
  <si>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</si>
  <si>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</si>
  <si>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</si>
  <si>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</si>
  <si>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</si>
  <si>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</si>
  <si>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</si>
  <si>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</si>
  <si>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</si>
  <si>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</si>
  <si>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</si>
  <si>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</si>
  <si>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</si>
  <si>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</si>
  <si>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</si>
  <si>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</si>
  <si>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</si>
  <si>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</si>
  <si>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</si>
  <si>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</si>
  <si>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</si>
  <si>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</si>
  <si>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</si>
  <si>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</si>
  <si>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</si>
  <si>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</si>
  <si>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</si>
  <si>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</si>
  <si>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</si>
  <si>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</si>
  <si>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</si>
  <si>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</si>
  <si>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</si>
  <si>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</si>
  <si>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</si>
  <si>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</si>
  <si>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</si>
  <si>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</si>
  <si>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</si>
  <si>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</si>
  <si>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</si>
  <si>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</si>
  <si>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</si>
  <si>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</si>
  <si>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</si>
  <si>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</si>
  <si>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</si>
  <si>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</si>
  <si>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</si>
  <si>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</si>
  <si>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</si>
  <si>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</si>
  <si>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</si>
  <si>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</si>
  <si>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</si>
  <si>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</si>
  <si>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</si>
  <si>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</si>
  <si>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</si>
  <si>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</si>
  <si>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</si>
  <si>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</si>
  <si>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</si>
  <si>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</si>
  <si>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</si>
  <si>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</si>
  <si>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</si>
  <si>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</si>
  <si>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</si>
  <si>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</si>
  <si>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</si>
  <si>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</si>
  <si>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</si>
  <si>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</si>
  <si>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</si>
  <si>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</si>
  <si>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</si>
  <si>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</si>
  <si>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</si>
  <si>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</si>
  <si>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</si>
  <si>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</si>
  <si>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</si>
  <si>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</si>
  <si>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</si>
  <si>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</si>
  <si>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</si>
  <si>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</si>
  <si>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</si>
  <si>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</si>
  <si>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</si>
  <si>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</si>
  <si>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</si>
  <si>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</si>
  <si>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</si>
  <si>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</si>
  <si>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</si>
  <si>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</si>
  <si>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</si>
  <si>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</si>
  <si>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</si>
  <si>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</si>
  <si>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</si>
  <si>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</si>
  <si>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</si>
  <si>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</si>
  <si>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</si>
  <si>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</si>
  <si>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</si>
  <si>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</si>
  <si>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</si>
  <si>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</si>
  <si>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</si>
  <si>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</si>
  <si>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</si>
  <si>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</si>
  <si>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</si>
  <si>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</si>
  <si>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</si>
  <si>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</si>
  <si>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</si>
  <si>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</si>
  <si>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</si>
  <si>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</si>
  <si>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</si>
  <si>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</si>
  <si>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</si>
  <si>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</si>
  <si>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</si>
  <si>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</si>
  <si>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</si>
  <si>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</si>
  <si>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</si>
  <si>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</si>
  <si>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</si>
  <si>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</si>
  <si>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</si>
  <si>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</si>
  <si>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</si>
  <si>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</si>
  <si>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</si>
  <si>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</si>
  <si>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</si>
  <si>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</si>
  <si>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</si>
  <si>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</si>
  <si>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</si>
  <si>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</si>
  <si>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</si>
  <si>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</si>
  <si>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</si>
  <si>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</si>
  <si>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</si>
  <si>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</si>
  <si>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</si>
  <si>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</si>
  <si>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</si>
  <si>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</si>
  <si>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</si>
  <si>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</si>
  <si>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</si>
  <si>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</si>
  <si>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</si>
  <si>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</si>
  <si>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</si>
  <si>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</si>
  <si>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</si>
  <si>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</si>
  <si>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</si>
  <si>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</si>
  <si>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</si>
  <si>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</si>
  <si>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</si>
  <si>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</si>
  <si>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</si>
  <si>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</si>
  <si>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</si>
  <si>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</si>
  <si>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</si>
  <si>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</si>
  <si>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</si>
  <si>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</si>
  <si>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</si>
  <si>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</si>
  <si>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</si>
  <si>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</si>
  <si>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</si>
  <si>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</si>
  <si>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</si>
  <si>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</si>
  <si>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</si>
  <si>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</si>
  <si>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</si>
  <si>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</si>
  <si>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</si>
  <si>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</si>
  <si>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</si>
  <si>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</si>
  <si>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</si>
  <si>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</si>
  <si>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</si>
  <si>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</si>
  <si>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</si>
  <si>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</si>
  <si>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</si>
  <si>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</si>
  <si>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</si>
  <si>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</si>
  <si>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</si>
  <si>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</si>
  <si>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</si>
  <si>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</si>
  <si>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</si>
  <si>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</si>
  <si>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</si>
  <si>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</si>
  <si>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</si>
  <si>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</si>
  <si>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</si>
  <si>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</si>
  <si>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</si>
  <si>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</si>
  <si>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</si>
  <si>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</si>
  <si>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</si>
  <si>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</si>
  <si>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</si>
  <si>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</si>
  <si>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</si>
  <si>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</si>
  <si>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</si>
  <si>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</si>
  <si>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</si>
  <si>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</si>
  <si>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</si>
  <si>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</si>
  <si>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</si>
  <si>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</si>
  <si>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</si>
  <si>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</si>
  <si>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</si>
  <si>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</si>
  <si>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</si>
  <si>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</si>
  <si>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</si>
  <si>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</si>
  <si>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</si>
  <si>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</si>
  <si>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</si>
  <si>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</si>
  <si>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</si>
  <si>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</si>
  <si>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</si>
  <si>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</si>
  <si>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</si>
  <si>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</si>
  <si>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</si>
  <si>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</si>
  <si>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</si>
  <si>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</si>
  <si>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</si>
  <si>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</si>
  <si>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</si>
  <si>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</si>
  <si>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</si>
  <si>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</si>
  <si>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</si>
  <si>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</si>
  <si>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</si>
  <si>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</si>
  <si>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</si>
  <si>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</si>
  <si>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</si>
  <si>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</si>
  <si>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</si>
  <si>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</si>
  <si>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</si>
  <si>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</si>
  <si>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</si>
  <si>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</si>
  <si>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</si>
  <si>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</si>
  <si>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</si>
  <si>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</si>
  <si>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</si>
  <si>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</si>
  <si>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</si>
  <si>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</si>
  <si>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</si>
  <si>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</si>
  <si>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</si>
  <si>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</si>
  <si>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</si>
  <si>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</si>
  <si>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</si>
  <si>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</si>
  <si>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</si>
  <si>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</si>
  <si>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</si>
  <si>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</si>
  <si>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</si>
  <si>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</si>
  <si>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</si>
  <si>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</si>
  <si>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</si>
  <si>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</si>
  <si>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</si>
  <si>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</si>
  <si>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</si>
  <si>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</si>
  <si>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</si>
  <si>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</si>
  <si>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</si>
  <si>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</si>
  <si>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</si>
  <si>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</si>
  <si>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</si>
  <si>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</si>
  <si>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</si>
  <si>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</si>
  <si>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</si>
  <si>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</si>
  <si>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</si>
  <si>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</si>
  <si>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</si>
  <si>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</si>
  <si>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</si>
  <si>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</si>
  <si>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</si>
  <si>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</si>
  <si>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</si>
  <si>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</si>
  <si>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</si>
  <si>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</si>
  <si>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</si>
  <si>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</si>
  <si>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</si>
  <si>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</si>
  <si>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</si>
  <si>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</si>
  <si>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</si>
  <si>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</si>
  <si>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</si>
  <si>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</si>
  <si>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</si>
  <si>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</si>
  <si>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</si>
  <si>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</si>
  <si>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</si>
  <si>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</si>
  <si>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</si>
  <si>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</si>
  <si>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</si>
  <si>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</si>
  <si>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</si>
  <si>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</si>
  <si>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</si>
  <si>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</si>
  <si>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</si>
  <si>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</si>
  <si>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</si>
  <si>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</si>
  <si>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</si>
  <si>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</si>
  <si>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</si>
  <si>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</si>
  <si>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</si>
  <si>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</si>
  <si>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</si>
  <si>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</si>
  <si>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</si>
  <si>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</si>
  <si>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</si>
  <si>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</si>
  <si>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</si>
  <si>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</si>
  <si>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</si>
  <si>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</si>
  <si>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</si>
  <si>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</si>
  <si>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</si>
  <si>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</si>
  <si>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</si>
  <si>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</si>
  <si>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</si>
  <si>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</si>
  <si>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</si>
  <si>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</si>
  <si>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</si>
  <si>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</si>
  <si>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</si>
  <si>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</si>
  <si>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</si>
  <si>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</si>
  <si>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</si>
  <si>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</si>
  <si>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</si>
  <si>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</si>
  <si>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</si>
  <si>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</si>
  <si>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</si>
  <si>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</si>
  <si>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</si>
  <si>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</si>
  <si>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</si>
  <si>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</si>
  <si>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</si>
  <si>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</si>
  <si>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</si>
  <si>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</si>
  <si>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</si>
  <si>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</si>
  <si>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</si>
  <si>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</si>
  <si>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</si>
  <si>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</si>
  <si>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</si>
  <si>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</si>
  <si>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</si>
  <si>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</si>
  <si>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</si>
  <si>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</si>
  <si>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</si>
  <si>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</si>
  <si>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</si>
  <si>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</si>
  <si>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</si>
  <si>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</si>
  <si>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</si>
  <si>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</si>
  <si>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</si>
  <si>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</si>
  <si>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</si>
  <si>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</si>
  <si>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</si>
  <si>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</si>
  <si>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</si>
  <si>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</si>
  <si>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</si>
  <si>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</si>
  <si>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</si>
  <si>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</si>
  <si>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</si>
  <si>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</si>
  <si>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</si>
  <si>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</si>
  <si>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</si>
  <si>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</si>
  <si>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</si>
  <si>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</si>
  <si>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</si>
  <si>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</si>
  <si>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</si>
  <si>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</si>
  <si>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</si>
  <si>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</si>
  <si>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</si>
  <si>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</si>
  <si>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</si>
  <si>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</si>
  <si>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</si>
  <si>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</si>
  <si>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</si>
  <si>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</si>
  <si>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</si>
  <si>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</si>
  <si>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</si>
  <si>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</si>
  <si>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</si>
  <si>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</si>
  <si>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</si>
  <si>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</si>
  <si>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</si>
  <si>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</si>
  <si>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</si>
  <si>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</si>
  <si>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</si>
  <si>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</si>
  <si>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</si>
  <si>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</si>
  <si>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</si>
  <si>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</si>
  <si>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</si>
  <si>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</si>
  <si>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</si>
  <si>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</si>
  <si>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</si>
  <si>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</si>
  <si>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</si>
  <si>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</si>
  <si>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</si>
  <si>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</si>
  <si>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</si>
  <si>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</si>
  <si>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</si>
  <si>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</si>
  <si>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</si>
  <si>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</si>
  <si>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</si>
  <si>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</si>
  <si>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</si>
  <si>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</si>
  <si>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</si>
  <si>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</si>
  <si>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</si>
  <si>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</si>
  <si>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</si>
  <si>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</si>
  <si>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</si>
  <si>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</si>
  <si>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</si>
  <si>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</si>
  <si>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</si>
  <si>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</si>
  <si>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</si>
  <si>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</si>
  <si>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</si>
  <si>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</si>
  <si>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</si>
  <si>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</si>
  <si>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</si>
  <si>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</si>
  <si>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</si>
  <si>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</si>
  <si>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</si>
  <si>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</si>
  <si>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</si>
  <si>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</si>
  <si>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</si>
  <si>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</si>
  <si>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</si>
  <si>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</si>
  <si>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</si>
  <si>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</si>
  <si>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</si>
  <si>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</si>
  <si>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</si>
  <si>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</si>
  <si>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</si>
  <si>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</si>
  <si>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</si>
  <si>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</si>
  <si>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</si>
  <si>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</si>
  <si>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</si>
  <si>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</si>
  <si>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</si>
  <si>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</si>
  <si>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</si>
  <si>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</si>
  <si>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</si>
  <si>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</si>
  <si>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</si>
  <si>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</si>
  <si>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</si>
  <si>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</si>
  <si>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</si>
  <si>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</si>
  <si>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</si>
  <si>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</si>
  <si>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</si>
  <si>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</si>
  <si>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</si>
  <si>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</si>
  <si>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</si>
  <si>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</si>
  <si>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</si>
  <si>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</si>
  <si>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</si>
  <si>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</si>
  <si>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</si>
  <si>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</si>
  <si>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</si>
  <si>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</si>
  <si>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</si>
  <si>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</si>
  <si>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</si>
  <si>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</si>
  <si>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</si>
  <si>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</si>
  <si>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</si>
  <si>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</si>
  <si>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</si>
  <si>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</si>
  <si>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</si>
  <si>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</si>
  <si>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</si>
  <si>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</si>
  <si>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</si>
  <si>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</si>
  <si>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</si>
  <si>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</si>
  <si>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</si>
  <si>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</si>
  <si>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</si>
  <si>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</si>
  <si>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</si>
  <si>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</si>
  <si>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</si>
  <si>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</si>
  <si>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</si>
  <si>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</si>
  <si>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</si>
  <si>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</si>
  <si>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</si>
  <si>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</si>
  <si>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</si>
  <si>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</si>
  <si>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</si>
  <si>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</si>
  <si>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</si>
  <si>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</si>
  <si>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</si>
  <si>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</si>
  <si>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</si>
  <si>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</si>
  <si>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</si>
  <si>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</si>
  <si>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</si>
  <si>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</si>
  <si>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</si>
  <si>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</si>
  <si>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</si>
  <si>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</si>
  <si>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</si>
  <si>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</si>
  <si>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</si>
  <si>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</si>
  <si>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</si>
  <si>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</si>
  <si>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</si>
  <si>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</si>
  <si>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</si>
  <si>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</si>
  <si>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</si>
  <si>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</si>
  <si>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</si>
  <si>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</si>
  <si>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</si>
  <si>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</si>
  <si>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</si>
  <si>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</si>
  <si>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</si>
  <si>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</si>
  <si>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</si>
  <si>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</si>
  <si>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</si>
  <si>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</si>
  <si>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</si>
  <si>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</si>
  <si>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</si>
  <si>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</si>
  <si>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</si>
  <si>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</si>
  <si>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</si>
  <si>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</si>
  <si>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</si>
  <si>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</si>
  <si>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</si>
  <si>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</si>
  <si>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</si>
  <si>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</si>
  <si>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</si>
  <si>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</si>
  <si>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</si>
  <si>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</si>
  <si>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</si>
  <si>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</si>
  <si>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</si>
  <si>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</si>
  <si>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</si>
  <si>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</si>
  <si>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</si>
  <si>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</si>
  <si>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</si>
  <si>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</si>
  <si>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</si>
  <si>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</si>
  <si>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</si>
  <si>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</si>
  <si>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</si>
  <si>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</si>
  <si>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</si>
  <si>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</si>
  <si>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</si>
  <si>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</si>
  <si>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</si>
  <si>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</si>
  <si>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</si>
  <si>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</si>
  <si>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</si>
  <si>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</si>
  <si>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</si>
  <si>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</si>
  <si>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</si>
  <si>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</si>
  <si>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</si>
  <si>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</si>
  <si>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</si>
  <si>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</si>
  <si>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</si>
  <si>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</si>
  <si>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</si>
  <si>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</si>
  <si>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</si>
  <si>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</si>
  <si>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</si>
  <si>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</si>
  <si>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</si>
  <si>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</si>
  <si>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</si>
  <si>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</si>
  <si>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</si>
  <si>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</si>
  <si>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</si>
  <si>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</si>
  <si>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</si>
  <si>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</si>
  <si>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</si>
  <si>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</si>
  <si>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</si>
  <si>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</si>
  <si>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</si>
  <si>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</si>
  <si>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</si>
  <si>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</si>
  <si>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</si>
  <si>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</si>
  <si>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</si>
  <si>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</si>
  <si>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</si>
  <si>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</si>
  <si>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</si>
  <si>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</si>
  <si>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</si>
  <si>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</si>
  <si>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</si>
  <si>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</si>
  <si>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</si>
  <si>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</si>
  <si>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</si>
  <si>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</si>
  <si>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</si>
  <si>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</si>
  <si>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</si>
  <si>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</si>
  <si>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</si>
  <si>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</si>
  <si>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</si>
  <si>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</si>
  <si>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</si>
  <si>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</si>
  <si>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</si>
  <si>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</si>
  <si>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</si>
  <si>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</si>
  <si>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</si>
  <si>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</si>
  <si>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</si>
  <si>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</si>
  <si>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</si>
  <si>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</si>
  <si>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</si>
  <si>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</si>
  <si>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</si>
  <si>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</si>
  <si>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</si>
  <si>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</si>
  <si>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</si>
  <si>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</si>
  <si>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</si>
  <si>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</si>
  <si>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</si>
  <si>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</si>
  <si>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</si>
  <si>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</si>
  <si>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</si>
  <si>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</si>
  <si>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</si>
  <si>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</si>
  <si>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</si>
  <si>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</si>
  <si>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</si>
  <si>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</si>
  <si>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</si>
  <si>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</si>
  <si>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</si>
  <si>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</si>
  <si>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</si>
  <si>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</si>
  <si>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</si>
  <si>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</si>
  <si>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</si>
  <si>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</si>
  <si>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</si>
  <si>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</si>
  <si>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</si>
  <si>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</si>
  <si>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</si>
  <si>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</si>
  <si>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</si>
  <si>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</si>
  <si>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</si>
  <si>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</si>
  <si>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</si>
  <si>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</si>
  <si>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</si>
  <si>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</si>
  <si>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</si>
  <si>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</si>
  <si>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</si>
  <si>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</si>
  <si>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</si>
  <si>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</si>
  <si>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</si>
  <si>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</si>
  <si>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</si>
  <si>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</si>
  <si>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</si>
  <si>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</si>
  <si>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</si>
  <si>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</si>
  <si>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</si>
  <si>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</si>
  <si>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</si>
  <si>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</si>
  <si>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</si>
  <si>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</si>
  <si>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</si>
  <si>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</si>
  <si>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</si>
  <si>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</si>
  <si>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</si>
  <si>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</si>
  <si>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</si>
  <si>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</si>
  <si>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</si>
  <si>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</si>
  <si>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</si>
  <si>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</si>
  <si>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</si>
  <si>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</si>
  <si>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</si>
  <si>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</si>
  <si>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</si>
  <si>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</si>
  <si>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</si>
  <si>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</si>
  <si>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</si>
  <si>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</si>
  <si>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</si>
  <si>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</si>
  <si>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</si>
  <si>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</si>
  <si>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</si>
  <si>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</si>
  <si>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</si>
  <si>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</si>
  <si>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</si>
  <si>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</si>
  <si>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</si>
  <si>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</si>
  <si>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</si>
  <si>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</si>
  <si>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</si>
  <si>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</si>
  <si>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</si>
  <si>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</si>
  <si>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</si>
  <si>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</si>
  <si>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</si>
  <si>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</si>
  <si>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</si>
  <si>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</si>
  <si>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</si>
  <si>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</si>
  <si>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</si>
  <si>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</si>
  <si>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</si>
  <si>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</si>
  <si>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</si>
  <si>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</si>
  <si>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</si>
  <si>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</si>
  <si>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</si>
  <si>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</si>
  <si>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</si>
  <si>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</si>
  <si>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</si>
  <si>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</si>
  <si>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</si>
  <si>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</si>
  <si>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</si>
  <si>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</si>
  <si>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</si>
  <si>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</si>
  <si>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</si>
  <si>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</si>
  <si>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</si>
  <si>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</si>
  <si>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</si>
  <si>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</si>
  <si>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</si>
  <si>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</si>
  <si>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</si>
  <si>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</si>
  <si>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</si>
  <si>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</si>
  <si>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</si>
  <si>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</si>
  <si>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</si>
  <si>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</si>
  <si>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</si>
  <si>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</si>
  <si>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</si>
  <si>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</si>
  <si>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</si>
  <si>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</si>
  <si>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</si>
  <si>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</si>
  <si>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</si>
  <si>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</si>
  <si>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</si>
  <si>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</si>
  <si>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</si>
  <si>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</si>
  <si>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</si>
  <si>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</si>
  <si>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</si>
  <si>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</si>
  <si>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</si>
  <si>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</si>
  <si>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</si>
  <si>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</si>
  <si>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</si>
  <si>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</si>
  <si>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</si>
  <si>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</si>
  <si>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</si>
  <si>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</si>
  <si>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</si>
  <si>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</si>
  <si>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</si>
  <si>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</si>
  <si>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</si>
  <si>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</si>
  <si>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</si>
  <si>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</si>
  <si>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</si>
  <si>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</si>
  <si>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</si>
  <si>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</si>
  <si>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</si>
  <si>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</si>
  <si>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</si>
  <si>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</si>
  <si>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</si>
  <si>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</si>
  <si>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</si>
  <si>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</si>
  <si>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</si>
  <si>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</si>
  <si>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</si>
  <si>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</si>
  <si>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</si>
  <si>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</si>
  <si>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</si>
  <si>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</si>
  <si>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</si>
  <si>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</si>
  <si>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</si>
  <si>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</si>
  <si>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</si>
  <si>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</si>
  <si>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</si>
  <si>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</si>
  <si>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</si>
  <si>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</si>
  <si>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</si>
  <si>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</si>
  <si>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</si>
  <si>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</si>
  <si>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</si>
  <si>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</si>
  <si>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</si>
  <si>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</si>
  <si>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</si>
  <si>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</si>
  <si>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</si>
  <si>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</si>
  <si>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</si>
  <si>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</si>
  <si>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</si>
  <si>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</si>
  <si>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</si>
  <si>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</si>
  <si>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</si>
  <si>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</si>
  <si>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</si>
  <si>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</si>
  <si>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</si>
  <si>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</si>
  <si>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</si>
  <si>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</si>
  <si>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</si>
  <si>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</si>
  <si>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</si>
  <si>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</si>
  <si>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</si>
  <si>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</si>
  <si>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</si>
  <si>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</si>
  <si>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</si>
  <si>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</si>
  <si>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</si>
  <si>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</si>
  <si>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</si>
  <si>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</si>
  <si>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</si>
  <si>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</si>
  <si>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</si>
  <si>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</si>
  <si>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</si>
  <si>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</si>
  <si>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</si>
  <si>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</si>
  <si>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</si>
  <si>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</si>
  <si>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</si>
  <si>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</si>
  <si>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</si>
  <si>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</si>
  <si>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</si>
  <si>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</si>
  <si>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</si>
  <si>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</si>
  <si>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</si>
  <si>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</si>
  <si>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</si>
  <si>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</si>
  <si>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</si>
  <si>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</si>
  <si>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</si>
  <si>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</si>
  <si>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</si>
  <si>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</si>
  <si>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</si>
  <si>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</si>
  <si>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</si>
  <si>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</si>
  <si>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</si>
  <si>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</si>
  <si>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</si>
  <si>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</si>
  <si>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</si>
  <si>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</si>
  <si>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</si>
  <si>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</si>
  <si>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</si>
  <si>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</si>
  <si>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</si>
  <si>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</si>
  <si>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</si>
  <si>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</si>
  <si>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</si>
  <si>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</si>
  <si>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</si>
  <si>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</si>
  <si>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</si>
  <si>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</si>
  <si>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</si>
  <si>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</si>
  <si>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</si>
  <si>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</si>
  <si>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</si>
  <si>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</si>
  <si>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</si>
  <si>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</si>
  <si>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</si>
  <si>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</si>
  <si>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</si>
  <si>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</si>
  <si>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</si>
  <si>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</si>
  <si>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</si>
  <si>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</si>
  <si>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</si>
  <si>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</si>
  <si>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</si>
  <si>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</si>
  <si>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</si>
  <si>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</si>
  <si>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</si>
  <si>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</si>
  <si>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</si>
  <si>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</si>
  <si>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</si>
  <si>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</si>
  <si>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</si>
  <si>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</si>
  <si>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</si>
  <si>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</si>
  <si>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</si>
  <si>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</si>
  <si>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</si>
  <si>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</si>
  <si>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</si>
  <si>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</si>
  <si>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</si>
  <si>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</si>
  <si>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</si>
  <si>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</si>
  <si>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</si>
  <si>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</si>
  <si>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</si>
  <si>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</si>
  <si>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</si>
  <si>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</si>
  <si>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</si>
  <si>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</si>
  <si>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</si>
  <si>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</si>
  <si>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</si>
  <si>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</si>
  <si>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</si>
  <si>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</si>
  <si>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</si>
  <si>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</si>
  <si>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</si>
  <si>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</si>
  <si>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</si>
  <si>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</si>
  <si>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</si>
  <si>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</si>
  <si>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</si>
  <si>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</si>
  <si>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</si>
  <si>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</si>
  <si>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</si>
  <si>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</si>
  <si>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</si>
  <si>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</si>
  <si>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</si>
  <si>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</si>
  <si>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</si>
  <si>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</si>
  <si>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</si>
  <si>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</si>
  <si>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</si>
  <si>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</si>
  <si>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</si>
  <si>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</si>
  <si>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</si>
  <si>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</si>
  <si>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</si>
  <si>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</si>
  <si>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</si>
  <si>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</si>
  <si>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</si>
  <si>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</si>
  <si>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</si>
  <si>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</si>
  <si>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</si>
  <si>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</si>
  <si>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</si>
  <si>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</si>
  <si>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</si>
  <si>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</si>
  <si>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</si>
  <si>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</si>
  <si>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</si>
  <si>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</si>
  <si>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</si>
  <si>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</si>
  <si>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</si>
  <si>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</si>
  <si>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</si>
  <si>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</si>
  <si>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</si>
  <si>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</si>
  <si>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</si>
  <si>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</si>
  <si>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</si>
  <si>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</si>
  <si>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</si>
  <si>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</si>
  <si>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</si>
  <si>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</si>
  <si>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</si>
  <si>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</si>
  <si>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</si>
  <si>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</si>
  <si>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</si>
  <si>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</si>
  <si>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</si>
  <si>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</si>
  <si>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</si>
  <si>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</si>
  <si>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</si>
  <si>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</si>
  <si>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</si>
  <si>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</si>
  <si>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</si>
  <si>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</si>
  <si>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</si>
  <si>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</si>
  <si>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</si>
  <si>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</si>
  <si>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</si>
  <si>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</si>
  <si>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</si>
  <si>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</si>
  <si>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</si>
  <si>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</si>
  <si>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</si>
  <si>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</si>
  <si>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</si>
  <si>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</si>
  <si>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</si>
  <si>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</si>
  <si>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</si>
  <si>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</si>
  <si>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</si>
  <si>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</si>
  <si>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</si>
  <si>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</si>
  <si>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</si>
  <si>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</si>
  <si>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</si>
  <si>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</si>
  <si>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</si>
  <si>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</si>
  <si>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</si>
  <si>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</si>
  <si>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</si>
  <si>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</si>
  <si>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</si>
  <si>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</si>
  <si>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</si>
  <si>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</si>
  <si>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</si>
  <si>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</si>
  <si>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</si>
  <si>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</si>
  <si>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</si>
  <si>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</si>
  <si>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</si>
  <si>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</si>
  <si>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</si>
  <si>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</si>
  <si>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</si>
  <si>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</si>
  <si>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</si>
  <si>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</si>
  <si>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</si>
  <si>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</si>
  <si>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</si>
  <si>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</si>
  <si>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</si>
  <si>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</si>
  <si>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</si>
  <si>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</si>
  <si>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</si>
  <si>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</si>
  <si>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</si>
  <si>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</si>
  <si>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</si>
  <si>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</si>
  <si>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</si>
  <si>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</si>
  <si>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</si>
  <si>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</si>
  <si>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</si>
  <si>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</si>
  <si>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</si>
  <si>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</si>
  <si>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</si>
  <si>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</si>
  <si>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</si>
  <si>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</si>
  <si>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</si>
  <si>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</si>
  <si>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</si>
  <si>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</si>
  <si>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</si>
  <si>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</si>
  <si>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</si>
  <si>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</si>
  <si>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</si>
  <si>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</si>
  <si>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</si>
  <si>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</si>
  <si>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</si>
  <si>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</si>
  <si>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</si>
  <si>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</si>
  <si>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</si>
  <si>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</si>
  <si>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</si>
  <si>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</si>
  <si>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</si>
  <si>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</si>
  <si>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</si>
  <si>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</si>
  <si>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</si>
  <si>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</si>
  <si>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</si>
  <si>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</si>
  <si>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</si>
  <si>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</si>
  <si>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</si>
  <si>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</si>
  <si>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</si>
  <si>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</si>
  <si>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</si>
  <si>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</si>
  <si>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</si>
  <si>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</si>
  <si>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</si>
  <si>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</si>
  <si>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</si>
  <si>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</si>
  <si>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</si>
  <si>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</si>
  <si>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</si>
  <si>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</si>
  <si>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</si>
  <si>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</si>
  <si>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</si>
  <si>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</si>
  <si>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</si>
  <si>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</si>
  <si>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</si>
  <si>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</si>
  <si>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</si>
  <si>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</si>
  <si>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</si>
  <si>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</si>
  <si>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</si>
  <si>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</si>
  <si>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</si>
  <si>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</si>
  <si>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</si>
  <si>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</si>
  <si>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</si>
  <si>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</si>
  <si>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</si>
  <si>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</si>
  <si>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</si>
  <si>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</si>
  <si>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</si>
  <si>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</si>
  <si>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</si>
  <si>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</si>
  <si>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</si>
  <si>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</si>
  <si>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</si>
  <si>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</si>
  <si>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</si>
  <si>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</si>
  <si>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</si>
  <si>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</si>
  <si>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</si>
  <si>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</si>
  <si>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</si>
  <si>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</si>
  <si>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</si>
  <si>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</si>
  <si>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</si>
  <si>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</si>
  <si>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</si>
  <si>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</si>
  <si>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</si>
  <si>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</si>
  <si>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</si>
  <si>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</si>
  <si>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</si>
  <si>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</si>
  <si>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</si>
  <si>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</si>
  <si>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</si>
  <si>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</si>
  <si>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</si>
  <si>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</si>
  <si>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</si>
  <si>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</si>
  <si>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</si>
  <si>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</si>
  <si>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</si>
  <si>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</si>
  <si>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</si>
  <si>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</si>
  <si>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</si>
  <si>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</si>
  <si>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</si>
  <si>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</si>
  <si>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</si>
  <si>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</si>
  <si>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</si>
  <si>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</si>
  <si>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</si>
  <si>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</si>
  <si>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</si>
  <si>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</si>
  <si>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</si>
  <si>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</si>
  <si>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</si>
  <si>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</si>
  <si>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</si>
  <si>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</si>
  <si>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</si>
  <si>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</si>
  <si>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</si>
  <si>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</si>
  <si>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</si>
  <si>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</si>
  <si>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</si>
  <si>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</si>
  <si>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</si>
  <si>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</si>
  <si>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</si>
  <si>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</si>
  <si>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</si>
  <si>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</si>
  <si>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</si>
  <si>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</si>
  <si>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</si>
  <si>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</si>
  <si>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</si>
  <si>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</si>
  <si>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</si>
  <si>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</si>
  <si>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</si>
  <si>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</si>
  <si>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</si>
  <si>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</si>
  <si>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</si>
  <si>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</si>
  <si>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</si>
  <si>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</si>
  <si>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</si>
  <si>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</si>
  <si>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</si>
  <si>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</si>
  <si>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</si>
  <si>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</si>
  <si>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</si>
  <si>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</si>
  <si>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</si>
  <si>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</si>
  <si>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</si>
  <si>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</si>
  <si>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</si>
  <si>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</si>
  <si>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</si>
  <si>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</si>
  <si>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</si>
  <si>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</si>
  <si>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</si>
  <si>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</si>
  <si>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</si>
  <si>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</si>
  <si>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</si>
  <si>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</si>
  <si>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</si>
  <si>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</si>
  <si>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</si>
  <si>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</si>
  <si>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</si>
  <si>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</si>
  <si>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</si>
  <si>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</si>
  <si>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</si>
  <si>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</si>
  <si>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</si>
  <si>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</si>
  <si>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</si>
  <si>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</si>
  <si>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</si>
  <si>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</si>
  <si>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</si>
  <si>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</si>
  <si>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</si>
  <si>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</si>
  <si>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</si>
  <si>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</si>
  <si>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</si>
  <si>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</si>
  <si>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</si>
  <si>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</si>
  <si>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</si>
  <si>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</si>
  <si>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</si>
  <si>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</si>
  <si>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</si>
  <si>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</si>
  <si>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</si>
  <si>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</si>
  <si>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</si>
  <si>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</si>
  <si>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</si>
  <si>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</si>
  <si>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</si>
  <si>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</si>
  <si>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</si>
  <si>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</si>
  <si>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</si>
  <si>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</si>
  <si>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</si>
  <si>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</si>
  <si>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</si>
  <si>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</si>
  <si>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</si>
  <si>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</si>
  <si>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</si>
  <si>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</si>
  <si>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</si>
  <si>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</si>
  <si>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</si>
  <si>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</si>
  <si>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</si>
  <si>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</si>
  <si>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</si>
  <si>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</si>
  <si>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</si>
  <si>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</si>
  <si>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</si>
  <si>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</si>
  <si>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</si>
  <si>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</si>
  <si>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</si>
  <si>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</si>
  <si>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</si>
  <si>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</si>
  <si>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</si>
  <si>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</si>
  <si>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</si>
  <si>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</si>
  <si>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</si>
  <si>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</si>
  <si>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</si>
  <si>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</si>
  <si>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</si>
  <si>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</si>
  <si>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</si>
  <si>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</si>
  <si>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</si>
  <si>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</si>
  <si>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</si>
  <si>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</si>
  <si>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</si>
  <si>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</si>
  <si>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</si>
  <si>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</si>
  <si>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</si>
  <si>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</si>
  <si>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</si>
  <si>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</si>
  <si>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</si>
  <si>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</si>
  <si>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</si>
  <si>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</si>
  <si>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</si>
  <si>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</si>
  <si>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</si>
  <si>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</si>
  <si>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</si>
  <si>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</si>
  <si>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</si>
  <si>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</si>
  <si>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</si>
  <si>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</si>
  <si>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</si>
  <si>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</si>
  <si>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</si>
  <si>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</si>
  <si>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</si>
  <si>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</si>
  <si>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</si>
  <si>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</si>
  <si>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</si>
  <si>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</si>
  <si>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</si>
  <si>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</si>
  <si>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</si>
  <si>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</si>
  <si>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</si>
  <si>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</si>
  <si>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</si>
  <si>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</si>
  <si>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</si>
  <si>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</si>
  <si>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</si>
  <si>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</si>
  <si>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</si>
  <si>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</si>
  <si>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</si>
  <si>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</si>
  <si>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</si>
  <si>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</si>
  <si>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</si>
  <si>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</si>
  <si>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</si>
  <si>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</si>
  <si>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</si>
  <si>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</si>
  <si>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</si>
  <si>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</si>
  <si>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</si>
  <si>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</si>
  <si>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</si>
  <si>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</si>
  <si>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</si>
  <si>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</si>
  <si>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</si>
  <si>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</si>
  <si>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</si>
  <si>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</si>
  <si>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</si>
  <si>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</si>
  <si>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</si>
  <si>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</si>
  <si>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</si>
  <si>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</si>
  <si>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</si>
  <si>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</si>
  <si>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</si>
  <si>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</si>
  <si>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</si>
  <si>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</si>
  <si>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</si>
  <si>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</si>
  <si>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</si>
  <si>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</si>
  <si>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</si>
  <si>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</si>
  <si>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</si>
  <si>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</si>
  <si>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</si>
  <si>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</si>
  <si>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</si>
  <si>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</si>
  <si>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</si>
  <si>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</si>
  <si>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</si>
  <si>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</si>
  <si>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</si>
  <si>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</si>
  <si>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</si>
  <si>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</si>
  <si>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</si>
  <si>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</si>
  <si>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</si>
  <si>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</si>
  <si>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</si>
  <si>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</si>
  <si>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</si>
  <si>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</si>
  <si>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</si>
  <si>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</si>
  <si>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</si>
  <si>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</si>
  <si>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</si>
  <si>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</si>
  <si>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</si>
  <si>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</si>
  <si>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</si>
  <si>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</si>
  <si>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</si>
  <si>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</si>
  <si>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</si>
  <si>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</si>
  <si>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</si>
  <si>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</si>
  <si>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</si>
  <si>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</si>
  <si>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</si>
  <si>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</si>
  <si>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</si>
  <si>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</si>
  <si>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</si>
  <si>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</si>
  <si>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</si>
  <si>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</si>
  <si>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</si>
  <si>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</si>
  <si>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</si>
  <si>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</si>
  <si>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</si>
  <si>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</si>
  <si>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</si>
  <si>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</si>
  <si>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</si>
  <si>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</si>
  <si>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</si>
  <si>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</si>
  <si>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</si>
  <si>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</si>
  <si>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</si>
  <si>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</si>
  <si>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</si>
  <si>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</si>
  <si>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</si>
  <si>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</si>
  <si>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</si>
  <si>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</si>
  <si>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</si>
  <si>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</si>
  <si>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</si>
  <si>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</si>
  <si>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</si>
  <si>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</si>
  <si>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</si>
  <si>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</si>
  <si>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</si>
  <si>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</si>
  <si>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</si>
  <si>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</si>
  <si>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</si>
  <si>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</si>
  <si>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</si>
  <si>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</si>
  <si>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</si>
  <si>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</si>
  <si>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</si>
  <si>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</si>
  <si>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</si>
  <si>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</si>
  <si>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</si>
  <si>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</si>
  <si>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</si>
  <si>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</si>
  <si>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</si>
  <si>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</si>
  <si>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</si>
  <si>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</si>
  <si>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</si>
  <si>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</si>
  <si>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</si>
  <si>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</si>
  <si>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</si>
  <si>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</si>
  <si>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</si>
  <si>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</si>
  <si>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</si>
  <si>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</si>
  <si>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</si>
  <si>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</si>
  <si>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</si>
  <si>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</si>
  <si>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</si>
  <si>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</si>
  <si>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</si>
  <si>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</si>
  <si>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</si>
  <si>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</si>
  <si>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</si>
  <si>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</si>
  <si>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</si>
  <si>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</si>
  <si>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</si>
  <si>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</si>
  <si>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</si>
  <si>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</si>
  <si>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</si>
  <si>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</si>
  <si>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</si>
  <si>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</si>
  <si>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</si>
  <si>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</si>
  <si>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</si>
  <si>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</si>
  <si>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</si>
  <si>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</si>
  <si>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</si>
  <si>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</si>
  <si>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</si>
  <si>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</si>
  <si>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</si>
  <si>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</si>
  <si>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</si>
  <si>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</si>
  <si>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</si>
  <si>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</si>
  <si>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</si>
  <si>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</si>
  <si>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</si>
  <si>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</si>
  <si>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</si>
  <si>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</si>
  <si>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</si>
  <si>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</si>
  <si>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</si>
  <si>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</si>
  <si>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</si>
  <si>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</si>
  <si>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</si>
  <si>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</si>
  <si>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</si>
  <si>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</si>
  <si>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</si>
  <si>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</si>
  <si>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</si>
  <si>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</si>
  <si>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</si>
  <si>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</si>
  <si>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</si>
  <si>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</si>
  <si>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</si>
  <si>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</si>
  <si>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</si>
  <si>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</si>
  <si>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</si>
  <si>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</si>
  <si>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</si>
  <si>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</si>
  <si>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</si>
  <si>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</si>
  <si>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</si>
  <si>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</si>
  <si>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</si>
  <si>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</si>
  <si>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</si>
  <si>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</si>
  <si>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</si>
  <si>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</si>
  <si>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</si>
  <si>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</si>
  <si>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</si>
  <si>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</si>
  <si>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</si>
  <si>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</si>
  <si>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</si>
  <si>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</si>
  <si>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</si>
  <si>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</si>
  <si>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</si>
  <si>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</si>
  <si>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</si>
  <si>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</si>
  <si>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</si>
  <si>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</si>
  <si>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</si>
  <si>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</si>
  <si>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</si>
  <si>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</si>
  <si>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</si>
  <si>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</si>
  <si>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</si>
  <si>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</si>
  <si>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</si>
  <si>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</si>
  <si>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</si>
  <si>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</si>
  <si>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</si>
  <si>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</si>
  <si>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</si>
  <si>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</si>
  <si>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</si>
  <si>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</si>
  <si>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</si>
  <si>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</si>
  <si>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</si>
  <si>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</si>
  <si>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</si>
  <si>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</si>
  <si>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</si>
  <si>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</si>
  <si>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</si>
  <si>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</si>
  <si>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</si>
  <si>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</si>
  <si>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</si>
  <si>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</si>
  <si>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</si>
  <si>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</si>
  <si>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</si>
  <si>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</si>
  <si>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</si>
  <si>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</si>
  <si>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</si>
  <si>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</si>
  <si>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</si>
  <si>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</si>
  <si>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</si>
  <si>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</si>
  <si>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</si>
  <si>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</si>
  <si>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</si>
  <si>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</si>
  <si>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</si>
  <si>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</si>
  <si>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</si>
  <si>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</si>
  <si>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</si>
  <si>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</si>
  <si>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</si>
  <si>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</si>
  <si>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</si>
  <si>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</si>
  <si>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</si>
  <si>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</si>
  <si>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</si>
  <si>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</si>
  <si>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</si>
  <si>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</si>
  <si>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</si>
  <si>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</si>
  <si>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</si>
  <si>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</si>
  <si>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</si>
  <si>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</si>
  <si>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</si>
  <si>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</si>
  <si>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</si>
  <si>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</si>
  <si>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</si>
  <si>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</si>
  <si>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</si>
  <si>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</si>
  <si>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</si>
  <si>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</si>
  <si>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</si>
  <si>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</si>
  <si>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</si>
  <si>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</si>
  <si>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</si>
  <si>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</si>
  <si>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</si>
  <si>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</si>
  <si>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</si>
  <si>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</si>
  <si>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</si>
  <si>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</si>
  <si>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</si>
  <si>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</si>
  <si>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</si>
  <si>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</si>
  <si>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</si>
  <si>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</si>
  <si>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</si>
  <si>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</si>
  <si>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</si>
  <si>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</si>
  <si>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</si>
  <si>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</si>
  <si>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</si>
  <si>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</si>
  <si>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</si>
  <si>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</si>
  <si>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</si>
  <si>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</si>
  <si>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</si>
  <si>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</si>
  <si>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</si>
  <si>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</si>
  <si>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</si>
  <si>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</si>
  <si>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</si>
  <si>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</si>
  <si>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</si>
  <si>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</si>
  <si>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</si>
  <si>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</si>
  <si>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</si>
  <si>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</si>
  <si>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</si>
  <si>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</si>
  <si>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</si>
  <si>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</si>
  <si>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</si>
  <si>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</si>
  <si>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</si>
  <si>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</si>
  <si>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</si>
  <si>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</si>
  <si>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</si>
  <si>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</si>
  <si>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</si>
  <si>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</si>
  <si>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</si>
  <si>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</si>
  <si>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</si>
  <si>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</si>
  <si>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</si>
  <si>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</si>
  <si>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</si>
  <si>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</si>
  <si>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</si>
  <si>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</si>
  <si>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</si>
  <si>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</si>
  <si>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</si>
  <si>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</si>
  <si>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</si>
  <si>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</si>
  <si>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</si>
  <si>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</si>
  <si>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</si>
  <si>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</si>
  <si>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</si>
  <si>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</si>
  <si>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</si>
  <si>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</si>
  <si>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</si>
  <si>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</si>
  <si>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</si>
  <si>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</si>
  <si>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</si>
  <si>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</si>
  <si>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</si>
  <si>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</si>
  <si>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</si>
  <si>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</si>
  <si>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</si>
  <si>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</si>
  <si>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</si>
  <si>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</si>
  <si>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</si>
  <si>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</si>
  <si>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</si>
  <si>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</si>
  <si>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</si>
  <si>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</si>
  <si>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</si>
  <si>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</si>
  <si>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</si>
  <si>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</si>
  <si>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</si>
  <si>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</si>
  <si>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</si>
  <si>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</si>
  <si>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</si>
  <si>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</si>
  <si>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</si>
  <si>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</si>
  <si>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</si>
  <si>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</si>
  <si>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</si>
  <si>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</si>
  <si>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</si>
  <si>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</si>
  <si>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</si>
  <si>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</si>
  <si>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</si>
  <si>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</si>
  <si>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</si>
  <si>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</si>
  <si>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</si>
  <si>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</si>
  <si>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</si>
  <si>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</si>
  <si>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</si>
  <si>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</si>
  <si>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</si>
  <si>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</si>
  <si>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</si>
  <si>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</si>
  <si>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</si>
  <si>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</si>
  <si>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</si>
  <si>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</si>
  <si>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</si>
  <si>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</si>
  <si>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</si>
  <si>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</si>
  <si>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</si>
  <si>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</si>
  <si>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</si>
  <si>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</si>
  <si>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</si>
  <si>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</si>
  <si>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</si>
  <si>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</si>
  <si>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</si>
  <si>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</si>
  <si>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</si>
  <si>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</si>
  <si>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</si>
  <si>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</si>
  <si>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</si>
  <si>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</si>
  <si>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</si>
  <si>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</si>
  <si>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</si>
  <si>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</si>
  <si>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</si>
  <si>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</si>
  <si>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</si>
  <si>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</si>
  <si>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</si>
  <si>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</si>
  <si>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</si>
  <si>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</si>
  <si>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</si>
  <si>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</si>
  <si>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</si>
  <si>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</si>
  <si>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</si>
  <si>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</si>
  <si>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</si>
  <si>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</si>
  <si>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</si>
  <si>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</si>
  <si>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</si>
  <si>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</si>
  <si>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</si>
  <si>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</si>
  <si>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</si>
  <si>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</si>
  <si>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</si>
  <si>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</si>
  <si>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</si>
  <si>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</si>
  <si>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</si>
  <si>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</si>
  <si>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</si>
  <si>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</si>
  <si>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</si>
  <si>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</si>
  <si>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</si>
  <si>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</si>
  <si>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</si>
  <si>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</si>
  <si>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</si>
  <si>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</si>
  <si>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</si>
  <si>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</si>
  <si>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</si>
  <si>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</si>
  <si>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</si>
  <si>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</si>
  <si>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</si>
  <si>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</si>
  <si>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</si>
  <si>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</si>
  <si>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</si>
  <si>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</si>
  <si>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</si>
  <si>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</si>
  <si>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</si>
  <si>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</si>
  <si>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</si>
  <si>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</si>
  <si>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</si>
  <si>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</si>
  <si>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</si>
  <si>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</si>
  <si>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</si>
  <si>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</si>
  <si>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</si>
  <si>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</si>
  <si>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</si>
  <si>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</si>
  <si>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</si>
  <si>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</si>
  <si>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</si>
  <si>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</si>
  <si>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</si>
  <si>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</si>
  <si>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</si>
  <si>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</si>
  <si>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</si>
  <si>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</si>
  <si>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</si>
  <si>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</si>
  <si>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</si>
  <si>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</si>
  <si>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</si>
  <si>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</si>
  <si>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</si>
  <si>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</si>
  <si>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</si>
  <si>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</si>
  <si>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</si>
  <si>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</si>
  <si>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</si>
  <si>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</si>
  <si>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</si>
  <si>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</si>
  <si>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</si>
  <si>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</si>
  <si>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</si>
  <si>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</si>
  <si>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</si>
  <si>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</si>
  <si>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</si>
  <si>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</si>
  <si>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</si>
  <si>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</si>
  <si>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</si>
  <si>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</si>
  <si>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</si>
  <si>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</si>
  <si>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</si>
  <si>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</si>
  <si>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</si>
  <si>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</si>
  <si>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</si>
  <si>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</si>
  <si>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</si>
  <si>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</si>
  <si>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</si>
  <si>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</si>
  <si>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</si>
  <si>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</si>
  <si>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</si>
  <si>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</si>
  <si>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</si>
  <si>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</si>
  <si>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</si>
  <si>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</si>
  <si>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</si>
  <si>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</si>
  <si>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</si>
  <si>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</si>
  <si>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</si>
  <si>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</si>
  <si>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</si>
  <si>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</si>
  <si>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</si>
  <si>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</si>
  <si>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</si>
  <si>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</si>
  <si>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</si>
  <si>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</si>
  <si>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</si>
  <si>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</si>
  <si>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</si>
  <si>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</si>
  <si>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</si>
  <si>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</si>
  <si>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</si>
  <si>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</si>
  <si>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</si>
  <si>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</si>
  <si>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</si>
  <si>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</si>
  <si>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</si>
  <si>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</si>
  <si>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</si>
  <si>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</si>
  <si>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</si>
  <si>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</si>
  <si>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</si>
  <si>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</si>
  <si>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</si>
  <si>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</si>
  <si>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</si>
  <si>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</si>
  <si>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</si>
  <si>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</si>
  <si>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</si>
  <si>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</si>
  <si>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</si>
  <si>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</si>
  <si>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</si>
  <si>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</si>
  <si>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</si>
  <si>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</si>
  <si>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</si>
  <si>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</si>
  <si>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</si>
  <si>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</si>
  <si>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</si>
  <si>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</si>
  <si>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</si>
  <si>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</si>
  <si>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</si>
  <si>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</si>
  <si>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</si>
  <si>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</si>
  <si>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</si>
  <si>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</si>
  <si>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</si>
  <si>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</si>
  <si>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</si>
  <si>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</si>
  <si>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</si>
  <si>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</si>
  <si>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</si>
  <si>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</si>
  <si>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</si>
  <si>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</si>
  <si>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</si>
  <si>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</si>
  <si>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</si>
  <si>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</si>
  <si>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</si>
  <si>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</si>
  <si>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</si>
  <si>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</si>
  <si>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</si>
  <si>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</si>
  <si>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</si>
  <si>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</si>
  <si>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</si>
  <si>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</si>
  <si>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</si>
  <si>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</si>
  <si>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</si>
  <si>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</si>
  <si>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</si>
  <si>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</si>
  <si>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</si>
  <si>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</si>
  <si>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</si>
  <si>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</si>
  <si>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</si>
  <si>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</si>
  <si>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</si>
  <si>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</si>
  <si>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</si>
  <si>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</si>
  <si>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</si>
  <si>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</si>
  <si>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</si>
  <si>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</si>
  <si>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</si>
  <si>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</si>
  <si>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</si>
  <si>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</si>
  <si>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</si>
  <si>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</si>
  <si>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</si>
  <si>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</si>
  <si>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</si>
  <si>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</si>
  <si>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</si>
  <si>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</si>
  <si>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</si>
  <si>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</si>
  <si>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</si>
  <si>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</si>
  <si>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</si>
  <si>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</si>
  <si>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</si>
  <si>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</si>
  <si>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</si>
  <si>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</si>
  <si>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</si>
  <si>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</si>
  <si>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</si>
  <si>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</si>
  <si>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</si>
  <si>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</si>
  <si>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</si>
  <si>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</si>
  <si>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</si>
  <si>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</si>
  <si>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</si>
  <si>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</si>
  <si>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</si>
  <si>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</si>
  <si>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</si>
  <si>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</si>
  <si>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</si>
  <si>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</si>
  <si>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</si>
  <si>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</si>
  <si>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</si>
  <si>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</si>
  <si>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</si>
  <si>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</si>
  <si>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</si>
  <si>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</si>
  <si>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</si>
  <si>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</si>
  <si>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</si>
  <si>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</si>
  <si>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</si>
  <si>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</si>
  <si>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</si>
  <si>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</si>
  <si>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</si>
  <si>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</si>
  <si>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</si>
  <si>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</si>
  <si>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</si>
  <si>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</si>
  <si>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</si>
  <si>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</si>
  <si>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</si>
  <si>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</si>
  <si>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</si>
  <si>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</si>
  <si>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</si>
  <si>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</si>
  <si>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</si>
  <si>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</si>
  <si>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</si>
  <si>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</si>
  <si>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</si>
  <si>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</si>
  <si>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</si>
  <si>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</si>
  <si>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</si>
  <si>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</si>
  <si>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</si>
  <si>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</si>
  <si>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</si>
  <si>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</si>
  <si>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</si>
  <si>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</si>
  <si>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</si>
  <si>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</si>
  <si>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</si>
  <si>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</si>
  <si>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</si>
  <si>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</si>
  <si>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</si>
  <si>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</si>
  <si>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</si>
  <si>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</si>
  <si>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</si>
  <si>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</si>
  <si>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</si>
  <si>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</si>
  <si>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</si>
  <si>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</si>
  <si>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</si>
  <si>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</si>
  <si>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</si>
  <si>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</si>
  <si>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</si>
  <si>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</si>
  <si>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</si>
  <si>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</si>
  <si>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</si>
  <si>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</si>
  <si>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</si>
  <si>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</si>
  <si>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</si>
  <si>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</si>
  <si>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</si>
  <si>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</si>
  <si>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</si>
  <si>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</si>
  <si>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</si>
  <si>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</si>
  <si>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</si>
  <si>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</si>
  <si>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</si>
  <si>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</si>
  <si>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</si>
  <si>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</si>
  <si>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</si>
  <si>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</si>
  <si>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</si>
  <si>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</si>
  <si>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</si>
  <si>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</si>
  <si>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</si>
  <si>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</si>
  <si>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</si>
  <si>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</si>
  <si>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</si>
  <si>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</si>
  <si>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</si>
  <si>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</si>
  <si>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</si>
  <si>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</si>
  <si>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</si>
  <si>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</si>
  <si>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</si>
  <si>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</si>
  <si>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</si>
  <si>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</si>
  <si>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</si>
  <si>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</si>
  <si>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</si>
  <si>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</si>
  <si>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</si>
  <si>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</si>
  <si>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</si>
  <si>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</si>
  <si>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</si>
  <si>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</si>
  <si>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</si>
  <si>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</si>
  <si>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</si>
  <si>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</si>
  <si>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</si>
  <si>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</si>
  <si>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</si>
  <si>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</si>
  <si>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</si>
  <si>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</si>
  <si>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</si>
  <si>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</si>
  <si>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</si>
  <si>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</si>
  <si>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</si>
  <si>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</si>
  <si>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</si>
  <si>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</si>
  <si>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</si>
  <si>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</si>
  <si>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</si>
  <si>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</si>
  <si>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</si>
  <si>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</si>
  <si>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</si>
  <si>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</si>
  <si>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</si>
  <si>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</si>
  <si>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</si>
  <si>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</si>
  <si>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</si>
  <si>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</si>
  <si>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</si>
  <si>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</si>
  <si>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</si>
  <si>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</si>
  <si>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</si>
  <si>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</si>
  <si>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</si>
  <si>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</si>
  <si>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</si>
  <si>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</si>
  <si>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</si>
  <si>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</si>
  <si>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</si>
  <si>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</si>
  <si>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</si>
  <si>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</si>
  <si>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</si>
  <si>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</si>
  <si>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</si>
  <si>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</si>
  <si>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</si>
  <si>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</si>
  <si>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</si>
  <si>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</si>
  <si>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</si>
  <si>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</si>
  <si>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</si>
  <si>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</si>
  <si>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</si>
  <si>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</si>
  <si>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</si>
  <si>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</si>
  <si>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</si>
  <si>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</si>
  <si>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</si>
  <si>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</si>
  <si>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</si>
  <si>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</si>
  <si>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</si>
  <si>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</si>
  <si>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</si>
  <si>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</si>
  <si>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</si>
  <si>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</si>
  <si>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</si>
  <si>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</si>
  <si>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</si>
  <si>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</si>
  <si>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</si>
  <si>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</si>
  <si>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</si>
  <si>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</si>
  <si>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</si>
  <si>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</si>
  <si>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</si>
  <si>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</si>
  <si>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</si>
  <si>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</si>
  <si>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</si>
  <si>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</si>
  <si>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</si>
  <si>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</si>
  <si>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</si>
  <si>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</si>
  <si>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</si>
  <si>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</si>
  <si>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</si>
  <si>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</si>
  <si>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</si>
  <si>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</si>
  <si>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</si>
  <si>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</si>
  <si>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</si>
  <si>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</si>
  <si>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</si>
  <si>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</si>
  <si>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</si>
  <si>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</si>
  <si>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</si>
  <si>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</si>
  <si>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</si>
  <si>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</si>
  <si>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</si>
  <si>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</si>
  <si>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</si>
  <si>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</si>
  <si>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</si>
  <si>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</si>
  <si>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</si>
  <si>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</si>
  <si>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</si>
  <si>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</si>
  <si>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</si>
  <si>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</si>
  <si>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</si>
  <si>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</si>
  <si>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</si>
  <si>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</si>
  <si>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</si>
  <si>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</si>
  <si>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</si>
  <si>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</si>
  <si>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</si>
  <si>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</si>
  <si>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</si>
  <si>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</si>
  <si>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</si>
  <si>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</si>
  <si>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</si>
  <si>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</si>
  <si>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</si>
  <si>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</si>
  <si>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</si>
  <si>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</si>
  <si>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</si>
  <si>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</si>
  <si>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</si>
  <si>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</si>
  <si>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</si>
  <si>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</si>
  <si>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</si>
  <si>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</si>
  <si>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</si>
  <si>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</si>
  <si>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</si>
  <si>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</si>
  <si>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</si>
  <si>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</si>
  <si>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</si>
  <si>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</si>
  <si>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</si>
  <si>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</si>
  <si>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</si>
  <si>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</si>
  <si>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</si>
  <si>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</si>
  <si>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</si>
  <si>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</si>
  <si>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</si>
  <si>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</si>
  <si>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</si>
  <si>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</si>
  <si>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</si>
  <si>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</si>
  <si>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</si>
  <si>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</si>
  <si>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</si>
  <si>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</si>
  <si>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</si>
  <si>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</si>
  <si>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</si>
  <si>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</si>
  <si>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</si>
  <si>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</si>
  <si>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</si>
  <si>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</si>
  <si>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</si>
  <si>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</si>
  <si>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</si>
  <si>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</si>
  <si>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</si>
  <si>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</si>
  <si>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</si>
  <si>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</si>
  <si>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</si>
  <si>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</si>
  <si>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</si>
  <si>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</si>
  <si>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</si>
  <si>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</si>
  <si>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</si>
  <si>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</si>
  <si>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</si>
  <si>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</si>
  <si>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</si>
  <si>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</si>
  <si>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</si>
  <si>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</si>
  <si>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</si>
  <si>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</si>
  <si>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</si>
  <si>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</si>
  <si>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</si>
  <si>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</si>
  <si>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</si>
  <si>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</si>
  <si>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</si>
  <si>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</si>
  <si>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</si>
  <si>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</si>
  <si>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</si>
  <si>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</si>
  <si>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</si>
  <si>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</si>
  <si>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</si>
  <si>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</si>
  <si>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</si>
  <si>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</si>
  <si>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</si>
  <si>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</si>
  <si>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</si>
  <si>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</si>
  <si>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</si>
  <si>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</si>
  <si>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</si>
  <si>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</si>
  <si>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</si>
  <si>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</si>
  <si>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</si>
  <si>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</si>
  <si>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</si>
  <si>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</si>
  <si>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</si>
  <si>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</si>
  <si>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</si>
  <si>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</si>
  <si>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</si>
  <si>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</si>
  <si>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</si>
  <si>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</si>
  <si>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</si>
  <si>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</si>
  <si>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</si>
  <si>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</si>
  <si>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</si>
  <si>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</si>
  <si>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</si>
  <si>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</si>
  <si>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</si>
  <si>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</si>
  <si>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</si>
  <si>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</si>
  <si>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</si>
  <si>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</si>
  <si>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</si>
  <si>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</si>
  <si>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</si>
  <si>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</si>
  <si>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</si>
  <si>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</si>
  <si>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</si>
  <si>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</si>
  <si>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</si>
  <si>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</si>
  <si>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</si>
  <si>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</si>
  <si>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</si>
  <si>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</si>
  <si>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</si>
  <si>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</si>
  <si>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</si>
  <si>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</si>
  <si>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</si>
  <si>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</si>
  <si>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</si>
  <si>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</si>
  <si>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</si>
  <si>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</si>
  <si>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</si>
  <si>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</si>
  <si>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</si>
  <si>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</si>
  <si>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</si>
  <si>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</si>
  <si>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</si>
  <si>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</si>
  <si>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</si>
  <si>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</si>
  <si>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</si>
  <si>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</si>
  <si>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</si>
  <si>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</si>
  <si>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</si>
  <si>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</si>
  <si>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</si>
  <si>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</si>
  <si>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</si>
  <si>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</si>
  <si>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</si>
  <si>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</si>
  <si>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</si>
  <si>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</si>
  <si>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</si>
  <si>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</si>
  <si>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</si>
  <si>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</si>
  <si>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</si>
  <si>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</si>
  <si>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</si>
  <si>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</si>
  <si>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</si>
  <si>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</si>
  <si>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</si>
  <si>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</si>
  <si>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</si>
  <si>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</si>
  <si>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</si>
  <si>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</si>
  <si>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</si>
  <si>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</si>
  <si>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</si>
  <si>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</si>
  <si>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</si>
  <si>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</si>
  <si>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</si>
  <si>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</si>
  <si>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</si>
  <si>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</si>
  <si>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</si>
  <si>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</si>
  <si>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</si>
  <si>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</si>
  <si>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</si>
  <si>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</si>
  <si>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</si>
  <si>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</si>
  <si>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</si>
  <si>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</si>
  <si>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</si>
  <si>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</si>
  <si>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</si>
  <si>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</si>
  <si>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</si>
  <si>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</si>
  <si>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</si>
  <si>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</si>
  <si>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</si>
  <si>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</si>
  <si>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</si>
  <si>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</si>
  <si>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</si>
  <si>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</si>
  <si>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</si>
  <si>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</si>
  <si>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</si>
  <si>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</si>
  <si>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</si>
  <si>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</si>
  <si>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</si>
  <si>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</si>
  <si>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</si>
  <si>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</si>
  <si>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</si>
  <si>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</si>
  <si>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</si>
  <si>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</si>
  <si>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</si>
  <si>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</si>
  <si>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</si>
  <si>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</si>
  <si>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</si>
  <si>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</si>
  <si>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</si>
  <si>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</si>
  <si>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</si>
  <si>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</si>
  <si>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</si>
  <si>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</si>
  <si>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</si>
  <si>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</si>
  <si>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</si>
  <si>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</si>
  <si>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</si>
  <si>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</si>
  <si>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</si>
  <si>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</si>
  <si>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</si>
  <si>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</si>
  <si>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</si>
  <si>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</si>
  <si>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</si>
  <si>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</si>
  <si>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</si>
  <si>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</si>
  <si>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</si>
  <si>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</si>
  <si>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</si>
  <si>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</si>
  <si>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</si>
  <si>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</si>
  <si>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</si>
  <si>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</si>
  <si>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</si>
  <si>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</si>
  <si>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</si>
  <si>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</si>
  <si>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</si>
  <si>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</si>
  <si>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</si>
  <si>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</si>
  <si>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</si>
  <si>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</si>
  <si>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</si>
  <si>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</si>
  <si>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</si>
  <si>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</si>
  <si>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</si>
  <si>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</si>
  <si>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</si>
  <si>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</si>
  <si>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</si>
  <si>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</si>
  <si>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</si>
  <si>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</si>
  <si>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</si>
  <si>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</si>
  <si>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</si>
  <si>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</si>
  <si>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</si>
  <si>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</si>
  <si>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</si>
  <si>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</si>
  <si>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</si>
  <si>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</si>
  <si>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</si>
  <si>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</si>
  <si>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</si>
  <si>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</si>
  <si>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</si>
  <si>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</si>
  <si>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</si>
  <si>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</si>
  <si>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</si>
  <si>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</si>
  <si>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</si>
  <si>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</si>
  <si>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</si>
  <si>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</si>
  <si>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</si>
  <si>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</si>
  <si>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</si>
  <si>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</si>
  <si>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</si>
  <si>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</si>
  <si>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</si>
  <si>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</si>
  <si>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</si>
  <si>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</si>
  <si>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</si>
  <si>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</si>
  <si>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</si>
  <si>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</si>
  <si>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</si>
  <si>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</si>
  <si>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</si>
  <si>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</si>
  <si>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</si>
  <si>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</si>
  <si>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</si>
  <si>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</si>
  <si>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</si>
  <si>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</si>
  <si>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</si>
  <si>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</si>
  <si>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</si>
  <si>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</si>
  <si>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</si>
  <si>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</si>
  <si>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</si>
  <si>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</si>
  <si>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</si>
  <si>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</si>
  <si>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</si>
  <si>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</si>
  <si>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</si>
  <si>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</si>
  <si>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</si>
  <si>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</si>
  <si>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</si>
  <si>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</si>
  <si>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</si>
  <si>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</si>
  <si>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</si>
  <si>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</si>
  <si>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</si>
  <si>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</si>
  <si>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</si>
  <si>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</si>
  <si>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</si>
  <si>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</si>
  <si>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</si>
  <si>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</si>
  <si>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</si>
  <si>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</si>
  <si>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</si>
  <si>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</si>
  <si>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</si>
  <si>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</si>
  <si>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</si>
  <si>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</si>
  <si>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</si>
  <si>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</si>
  <si>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</si>
  <si>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</si>
  <si>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</si>
  <si>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</si>
  <si>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</si>
  <si>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</si>
  <si>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</si>
  <si>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</si>
  <si>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</si>
  <si>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</si>
  <si>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</si>
  <si>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</si>
  <si>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</si>
  <si>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</si>
  <si>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</si>
  <si>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</si>
  <si>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</si>
  <si>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</si>
  <si>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</si>
  <si>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</si>
  <si>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</si>
  <si>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</si>
  <si>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</si>
  <si>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</si>
  <si>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</si>
  <si>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</si>
  <si>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</si>
  <si>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</si>
  <si>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</si>
  <si>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</si>
  <si>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</si>
  <si>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</si>
  <si>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</si>
  <si>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</si>
  <si>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</si>
  <si>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</si>
  <si>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</si>
  <si>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</si>
  <si>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</si>
  <si>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</si>
  <si>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</si>
  <si>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</si>
  <si>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</si>
  <si>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</si>
  <si>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</si>
  <si>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</si>
  <si>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</si>
  <si>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</si>
  <si>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</si>
  <si>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</si>
  <si>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</si>
  <si>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</si>
  <si>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</si>
  <si>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</si>
  <si>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</si>
  <si>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</si>
  <si>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</si>
  <si>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</si>
  <si>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</si>
  <si>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</si>
  <si>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</si>
  <si>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</si>
  <si>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</si>
  <si>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</si>
  <si>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</si>
  <si>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</si>
  <si>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</si>
  <si>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</si>
  <si>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</si>
  <si>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</si>
  <si>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</si>
  <si>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</si>
  <si>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</si>
  <si>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</si>
  <si>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</si>
  <si>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</si>
  <si>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</si>
  <si>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</si>
  <si>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</si>
  <si>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</si>
  <si>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</si>
  <si>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</si>
  <si>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</si>
  <si>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</si>
  <si>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</si>
  <si>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</si>
  <si>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</si>
  <si>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</si>
  <si>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</si>
  <si>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</si>
  <si>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</si>
  <si>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</si>
  <si>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</si>
  <si>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</si>
  <si>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</si>
  <si>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</si>
  <si>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</si>
  <si>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</si>
  <si>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</si>
  <si>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</si>
  <si>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</si>
  <si>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</si>
  <si>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</si>
  <si>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</si>
  <si>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</si>
  <si>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</si>
  <si>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</si>
  <si>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</si>
  <si>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</si>
  <si>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</si>
  <si>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</si>
  <si>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</si>
  <si>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</si>
  <si>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</si>
  <si>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</si>
  <si>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</si>
  <si>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</si>
  <si>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</si>
  <si>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</si>
  <si>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</si>
  <si>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</si>
  <si>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</si>
  <si>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</si>
  <si>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</si>
  <si>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</si>
  <si>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</si>
  <si>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</si>
  <si>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</si>
  <si>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</si>
  <si>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</si>
  <si>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</si>
  <si>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</si>
  <si>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</si>
  <si>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</si>
  <si>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</si>
  <si>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</si>
  <si>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</si>
  <si>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</si>
  <si>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</si>
  <si>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</si>
  <si>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</si>
  <si>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</si>
  <si>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</si>
  <si>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</si>
  <si>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</si>
  <si>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</si>
  <si>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</si>
  <si>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</si>
  <si>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</si>
  <si>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</si>
  <si>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</si>
  <si>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</si>
  <si>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</si>
  <si>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</si>
  <si>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</si>
  <si>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</si>
  <si>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</si>
  <si>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</si>
  <si>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</si>
  <si>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</si>
  <si>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</si>
  <si>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</si>
  <si>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</si>
  <si>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</si>
  <si>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</si>
  <si>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</si>
  <si>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</si>
  <si>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</si>
  <si>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</si>
  <si>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</si>
  <si>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</si>
  <si>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</si>
  <si>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</si>
  <si>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</si>
  <si>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</si>
  <si>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</si>
  <si>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</si>
  <si>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</si>
  <si>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</si>
  <si>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</si>
  <si>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</si>
  <si>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</si>
  <si>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</si>
  <si>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</si>
  <si>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</si>
  <si>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</si>
  <si>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</si>
  <si>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</si>
  <si>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</si>
  <si>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</si>
  <si>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</si>
  <si>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</si>
  <si>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</si>
  <si>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</si>
  <si>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</si>
  <si>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</si>
  <si>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</si>
  <si>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</si>
  <si>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</si>
  <si>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</si>
  <si>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</si>
  <si>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</si>
  <si>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</si>
  <si>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</si>
  <si>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</si>
  <si>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</si>
  <si>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</si>
  <si>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</si>
  <si>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</si>
  <si>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</si>
  <si>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</si>
  <si>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</si>
  <si>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</si>
  <si>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</si>
  <si>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</si>
  <si>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</si>
  <si>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</si>
  <si>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</si>
  <si>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</si>
  <si>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</si>
  <si>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</si>
  <si>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</si>
  <si>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</si>
  <si>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</si>
  <si>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</si>
  <si>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</si>
  <si>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</si>
  <si>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</si>
  <si>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</si>
  <si>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</si>
  <si>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</si>
  <si>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</si>
  <si>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</si>
  <si>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</si>
  <si>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</si>
  <si>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</si>
  <si>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</si>
  <si>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</si>
  <si>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</si>
  <si>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</si>
  <si>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</si>
  <si>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</si>
  <si>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</si>
  <si>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</si>
  <si>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</si>
  <si>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</si>
  <si>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</si>
  <si>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</si>
  <si>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</si>
  <si>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</si>
  <si>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</si>
  <si>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</si>
  <si>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</si>
  <si>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</si>
  <si>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</si>
  <si>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</si>
  <si>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</si>
  <si>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</si>
  <si>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</si>
  <si>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</si>
  <si>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</si>
  <si>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</si>
  <si>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</si>
  <si>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</si>
  <si>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</si>
  <si>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</si>
  <si>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</si>
  <si>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</si>
  <si>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</si>
  <si>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</si>
  <si>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</si>
  <si>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</si>
  <si>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</si>
  <si>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</si>
  <si>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</si>
  <si>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</si>
  <si>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</si>
  <si>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</si>
  <si>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</si>
  <si>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</si>
  <si>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</si>
  <si>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</si>
  <si>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</si>
  <si>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</si>
  <si>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</si>
  <si>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</si>
  <si>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</si>
  <si>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</si>
  <si>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</si>
  <si>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</si>
  <si>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</si>
  <si>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</si>
  <si>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</si>
  <si>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</si>
  <si>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</si>
  <si>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</si>
  <si>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</si>
  <si>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</si>
  <si>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</si>
  <si>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</si>
  <si>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</si>
  <si>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</si>
  <si>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</si>
  <si>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</si>
  <si>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</si>
  <si>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</si>
  <si>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</si>
  <si>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</si>
  <si>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</si>
  <si>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</si>
  <si>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</si>
  <si>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</si>
  <si>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</si>
  <si>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</si>
  <si>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</si>
  <si>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</si>
  <si>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</si>
  <si>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</si>
  <si>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</si>
  <si>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</si>
  <si>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</si>
  <si>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</si>
  <si>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</si>
  <si>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</si>
  <si>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</si>
  <si>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</si>
  <si>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</si>
  <si>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</si>
  <si>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</si>
  <si>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</si>
  <si>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</si>
  <si>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</si>
  <si>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</si>
  <si>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</si>
  <si>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</si>
  <si>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</si>
  <si>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</si>
  <si>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</si>
  <si>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</si>
  <si>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</si>
  <si>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</si>
  <si>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</si>
  <si>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</si>
  <si>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</si>
  <si>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</si>
  <si>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</si>
  <si>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</si>
  <si>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</si>
  <si>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</si>
  <si>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</si>
  <si>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</si>
  <si>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</si>
  <si>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</si>
  <si>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</si>
  <si>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</si>
  <si>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</si>
  <si>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</si>
  <si>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</si>
  <si>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</si>
  <si>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</si>
  <si>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</si>
  <si>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</si>
  <si>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</si>
  <si>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</si>
  <si>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</si>
  <si>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</si>
  <si>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</si>
  <si>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</si>
  <si>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</si>
  <si>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</si>
  <si>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</si>
  <si>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</si>
  <si>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</si>
  <si>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</si>
  <si>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</si>
  <si>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</si>
  <si>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</si>
  <si>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</si>
  <si>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</si>
  <si>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</si>
  <si>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</si>
  <si>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</si>
  <si>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</si>
  <si>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</si>
  <si>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</si>
  <si>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</si>
  <si>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</si>
  <si>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</si>
  <si>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</si>
  <si>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</si>
  <si>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</si>
  <si>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</si>
  <si>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</si>
  <si>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</si>
  <si>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</si>
  <si>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</si>
  <si>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</si>
  <si>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</si>
  <si>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</si>
  <si>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</si>
  <si>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</si>
  <si>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</si>
  <si>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</si>
  <si>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</si>
  <si>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</si>
  <si>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</si>
  <si>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</si>
  <si>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</si>
  <si>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</si>
  <si>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</si>
  <si>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</si>
  <si>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</si>
  <si>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</si>
  <si>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</si>
  <si>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</si>
  <si>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</si>
  <si>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</si>
  <si>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</si>
  <si>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</si>
  <si>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</si>
  <si>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</si>
  <si>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</si>
  <si>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</si>
  <si>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</si>
  <si>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</si>
  <si>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</si>
  <si>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</si>
  <si>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</si>
  <si>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</si>
  <si>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</si>
  <si>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</si>
  <si>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</si>
  <si>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</si>
  <si>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</si>
  <si>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</si>
  <si>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</si>
  <si>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</si>
  <si>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</si>
  <si>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</si>
  <si>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</si>
  <si>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</si>
  <si>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</si>
  <si>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</si>
  <si>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</si>
  <si>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</si>
  <si>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</si>
  <si>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</si>
  <si>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</si>
  <si>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</si>
  <si>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</si>
  <si>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</si>
  <si>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</si>
  <si>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</si>
  <si>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</si>
  <si>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</si>
  <si>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</si>
  <si>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</si>
  <si>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</si>
  <si>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</si>
  <si>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</si>
  <si>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</si>
  <si>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</si>
  <si>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</si>
  <si>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</si>
  <si>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</si>
  <si>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</si>
  <si>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</si>
  <si>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</si>
  <si>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</si>
  <si>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</si>
  <si>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</si>
  <si>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</si>
  <si>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</si>
  <si>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</si>
  <si>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</si>
  <si>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</si>
  <si>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</si>
  <si>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</si>
  <si>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</si>
  <si>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</si>
  <si>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</si>
  <si>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</si>
  <si>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</si>
  <si>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</si>
  <si>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</si>
  <si>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</si>
  <si>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</si>
  <si>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</si>
  <si>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</si>
  <si>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</si>
  <si>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</si>
  <si>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</si>
  <si>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</si>
  <si>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</si>
  <si>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</si>
  <si>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</si>
  <si>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</si>
  <si>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</si>
  <si>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</si>
  <si>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</si>
  <si>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</si>
  <si>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</si>
  <si>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</si>
  <si>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</si>
  <si>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</si>
  <si>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</si>
  <si>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</si>
  <si>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</si>
  <si>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</si>
  <si>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</si>
  <si>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</si>
  <si>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</si>
  <si>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</si>
  <si>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</si>
  <si>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</si>
  <si>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</si>
  <si>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</si>
  <si>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</si>
  <si>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</si>
  <si>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</si>
  <si>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</si>
  <si>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</si>
  <si>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</si>
  <si>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</si>
  <si>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</si>
  <si>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</si>
  <si>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</si>
  <si>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</si>
  <si>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</si>
  <si>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</si>
  <si>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</si>
  <si>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</si>
  <si>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</si>
  <si>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</si>
  <si>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</si>
  <si>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</si>
  <si>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</si>
  <si>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</si>
  <si>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</si>
  <si>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</si>
  <si>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</si>
  <si>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</si>
  <si>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</si>
  <si>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</si>
  <si>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</si>
  <si>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</si>
  <si>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</si>
  <si>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</si>
  <si>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</si>
  <si>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</si>
  <si>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</si>
  <si>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</si>
  <si>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</si>
  <si>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</si>
  <si>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</si>
  <si>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</si>
  <si>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</si>
  <si>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</si>
  <si>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</si>
  <si>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</si>
  <si>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</si>
  <si>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</si>
  <si>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</si>
  <si>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</si>
  <si>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</si>
  <si>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</si>
  <si>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</si>
  <si>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</si>
  <si>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</si>
  <si>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</si>
  <si>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</si>
  <si>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</si>
  <si>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</si>
  <si>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</si>
  <si>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</si>
  <si>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</si>
  <si>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</si>
  <si>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</si>
  <si>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</si>
  <si>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</si>
  <si>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</si>
  <si>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</si>
  <si>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</si>
  <si>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</si>
  <si>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</si>
  <si>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</si>
  <si>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</si>
  <si>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</si>
  <si>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</si>
  <si>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</si>
  <si>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</si>
  <si>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</si>
  <si>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</si>
  <si>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</si>
  <si>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</si>
  <si>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</si>
  <si>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</si>
  <si>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</si>
  <si>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</si>
  <si>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</si>
  <si>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</si>
  <si>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</si>
  <si>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</si>
  <si>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</si>
  <si>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</si>
  <si>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</si>
  <si>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</si>
  <si>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</si>
  <si>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</si>
  <si>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</si>
  <si>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</si>
  <si>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</si>
  <si>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</si>
  <si>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</si>
  <si>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</si>
  <si>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</si>
  <si>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</si>
  <si>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</si>
  <si>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</si>
  <si>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</si>
  <si>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</si>
  <si>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</si>
  <si>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</si>
  <si>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</si>
  <si>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</si>
  <si>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</si>
  <si>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</si>
  <si>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</si>
  <si>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</si>
  <si>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</si>
  <si>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</si>
  <si>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</si>
  <si>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</si>
  <si>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</si>
  <si>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</si>
  <si>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</si>
  <si>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</si>
  <si>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</si>
  <si>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</si>
  <si>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</si>
  <si>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</si>
  <si>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</si>
  <si>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</si>
  <si>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</si>
  <si>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</si>
  <si>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</si>
  <si>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</si>
  <si>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</si>
  <si>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</si>
  <si>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</si>
  <si>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</si>
  <si>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</si>
  <si>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</si>
  <si>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</si>
  <si>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</si>
  <si>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</si>
  <si>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</si>
  <si>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</si>
  <si>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</si>
  <si>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</si>
  <si>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</si>
  <si>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</si>
  <si>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</si>
  <si>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</si>
  <si>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</si>
  <si>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</si>
  <si>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</si>
  <si>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</si>
  <si>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</si>
  <si>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</si>
  <si>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</si>
  <si>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</si>
  <si>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</si>
  <si>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</si>
  <si>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</si>
  <si>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</si>
  <si>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</si>
  <si>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</si>
  <si>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</si>
  <si>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</si>
  <si>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</si>
  <si>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</si>
  <si>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</si>
  <si>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</si>
  <si>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</si>
  <si>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</si>
  <si>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</si>
  <si>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</si>
  <si>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</si>
  <si>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</si>
  <si>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</si>
  <si>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</si>
  <si>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</si>
  <si>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</si>
  <si>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</si>
  <si>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</si>
  <si>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</si>
  <si>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</si>
  <si>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</si>
  <si>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</si>
  <si>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</si>
  <si>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</si>
  <si>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</si>
  <si>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</si>
  <si>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</si>
  <si>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</si>
  <si>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</si>
  <si>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</si>
  <si>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</si>
  <si>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</si>
  <si>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</si>
  <si>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</si>
  <si>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</si>
  <si>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</si>
  <si>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</si>
  <si>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</si>
  <si>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</si>
  <si>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</si>
  <si>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</si>
  <si>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</si>
  <si>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</si>
  <si>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</si>
  <si>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</si>
  <si>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</si>
  <si>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</si>
  <si>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</si>
  <si>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</si>
  <si>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</si>
  <si>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</si>
  <si>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</si>
  <si>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</si>
  <si>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</si>
  <si>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</si>
  <si>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</si>
  <si>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</si>
  <si>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</si>
  <si>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</si>
  <si>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</si>
  <si>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</si>
  <si>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</si>
  <si>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</si>
  <si>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</si>
  <si>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</si>
  <si>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</si>
  <si>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</si>
  <si>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</si>
  <si>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</si>
  <si>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</si>
  <si>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</si>
  <si>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</si>
  <si>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</si>
  <si>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</si>
  <si>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</si>
  <si>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</si>
  <si>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</si>
  <si>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</si>
  <si>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</si>
  <si>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</si>
  <si>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</si>
  <si>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</si>
  <si>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</si>
  <si>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</si>
  <si>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</si>
  <si>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</si>
  <si>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</si>
  <si>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</si>
  <si>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</si>
  <si>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</si>
  <si>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</si>
  <si>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</si>
  <si>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</si>
  <si>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</si>
  <si>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</si>
  <si>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</si>
  <si>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</si>
  <si>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</si>
  <si>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</si>
  <si>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</si>
  <si>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</si>
  <si>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</si>
  <si>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</si>
  <si>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</si>
  <si>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</si>
  <si>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</si>
  <si>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</si>
  <si>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</si>
  <si>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</si>
  <si>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</si>
  <si>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</si>
  <si>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</si>
  <si>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</si>
  <si>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</si>
  <si>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</si>
  <si>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</si>
  <si>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</si>
  <si>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</si>
  <si>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</si>
  <si>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</si>
  <si>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</si>
  <si>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</si>
  <si>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</si>
  <si>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</si>
  <si>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</si>
  <si>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</si>
  <si>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</si>
  <si>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</si>
  <si>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</si>
  <si>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</si>
  <si>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</si>
  <si>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</si>
  <si>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</si>
  <si>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</si>
  <si>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</si>
  <si>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</si>
  <si>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</si>
  <si>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</si>
  <si>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</si>
  <si>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</si>
  <si>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</si>
  <si>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</si>
  <si>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</si>
  <si>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</si>
  <si>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</si>
  <si>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</si>
  <si>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</si>
  <si>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</si>
  <si>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</si>
  <si>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</si>
  <si>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</si>
  <si>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</si>
  <si>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</si>
  <si>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</si>
  <si>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</si>
  <si>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</si>
  <si>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</si>
  <si>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</si>
  <si>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</si>
  <si>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</si>
  <si>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</si>
  <si>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</si>
  <si>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</si>
  <si>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</si>
  <si>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</si>
  <si>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</si>
  <si>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</si>
  <si>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</si>
  <si>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</si>
  <si>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</si>
  <si>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</si>
  <si>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</si>
  <si>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</si>
  <si>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</si>
  <si>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</si>
  <si>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</si>
  <si>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</si>
  <si>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</si>
  <si>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</si>
  <si>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</si>
  <si>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</si>
  <si>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</si>
  <si>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</si>
  <si>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</si>
  <si>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</si>
  <si>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</si>
  <si>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</si>
  <si>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</si>
  <si>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</si>
  <si>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</si>
  <si>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</si>
  <si>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</si>
  <si>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</si>
  <si>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</si>
  <si>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</si>
  <si>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</si>
  <si>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</si>
  <si>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</si>
  <si>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</si>
  <si>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</si>
  <si>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</si>
  <si>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</si>
  <si>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</si>
  <si>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</si>
  <si>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</si>
  <si>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</si>
  <si>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</si>
  <si>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</si>
  <si>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</si>
  <si>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</si>
  <si>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</si>
  <si>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</si>
  <si>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</si>
  <si>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</si>
  <si>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</si>
  <si>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</si>
  <si>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</si>
  <si>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</si>
  <si>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</si>
  <si>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</si>
  <si>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</si>
  <si>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</si>
  <si>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</si>
  <si>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</si>
  <si>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</si>
  <si>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</si>
  <si>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</si>
  <si>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</si>
  <si>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</si>
  <si>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</si>
  <si>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</si>
  <si>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</si>
  <si>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</si>
  <si>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</si>
  <si>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</si>
  <si>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</si>
  <si>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</si>
  <si>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</si>
  <si>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</si>
  <si>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</si>
  <si>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</si>
  <si>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</si>
  <si>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</si>
  <si>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</si>
  <si>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</si>
  <si>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</si>
  <si>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</si>
  <si>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</si>
  <si>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</si>
  <si>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</si>
  <si>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</si>
  <si>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</si>
  <si>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</si>
  <si>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</si>
  <si>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</si>
  <si>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</si>
  <si>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</si>
  <si>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</si>
  <si>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</si>
  <si>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</si>
  <si>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</si>
  <si>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</si>
  <si>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</si>
  <si>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</si>
  <si>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</si>
  <si>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</si>
  <si>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</si>
  <si>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</si>
  <si>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</si>
  <si>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</si>
  <si>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</si>
  <si>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</si>
  <si>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</si>
  <si>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</si>
  <si>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</si>
  <si>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</si>
  <si>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</si>
  <si>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</si>
  <si>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</si>
  <si>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</si>
  <si>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</si>
  <si>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</si>
  <si>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</si>
  <si>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</si>
  <si>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</si>
  <si>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</si>
  <si>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</si>
  <si>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</si>
  <si>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</si>
  <si>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</si>
  <si>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</si>
  <si>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</si>
  <si>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</si>
  <si>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</si>
  <si>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</si>
  <si>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</si>
  <si>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</si>
  <si>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</si>
  <si>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</si>
  <si>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</si>
  <si>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</si>
  <si>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</si>
  <si>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</si>
  <si>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</si>
  <si>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</si>
  <si>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</si>
  <si>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</si>
  <si>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</si>
  <si>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</si>
  <si>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</si>
  <si>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</si>
  <si>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</si>
  <si>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</si>
  <si>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</si>
  <si>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</si>
  <si>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</si>
  <si>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</si>
  <si>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</si>
  <si>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</si>
  <si>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</si>
  <si>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</si>
  <si>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</si>
  <si>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</si>
  <si>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</si>
  <si>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</si>
  <si>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</si>
  <si>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</si>
  <si>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</si>
  <si>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</si>
  <si>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</si>
  <si>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</si>
  <si>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</si>
  <si>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</si>
  <si>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</si>
  <si>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</si>
  <si>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</si>
  <si>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</si>
  <si>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</si>
  <si>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</si>
  <si>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</si>
  <si>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</si>
  <si>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</si>
  <si>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</si>
  <si>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</si>
  <si>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</si>
  <si>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</si>
  <si>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</si>
  <si>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</si>
  <si>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</si>
  <si>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</si>
  <si>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</si>
  <si>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</si>
  <si>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</si>
  <si>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</si>
  <si>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</si>
  <si>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</si>
  <si>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</si>
  <si>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</si>
  <si>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</si>
  <si>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</si>
  <si>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</si>
  <si>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</si>
  <si>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</si>
  <si>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</si>
  <si>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</si>
  <si>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</si>
  <si>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</si>
  <si>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</si>
  <si>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</si>
  <si>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</si>
  <si>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</si>
  <si>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</si>
  <si>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</si>
  <si>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</si>
  <si>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</si>
  <si>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</si>
  <si>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</si>
  <si>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</si>
  <si>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</si>
  <si>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</si>
  <si>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</si>
  <si>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</si>
  <si>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</si>
  <si>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</si>
  <si>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</si>
  <si>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</si>
  <si>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</si>
  <si>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</si>
  <si>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</si>
  <si>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</si>
  <si>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</si>
  <si>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</si>
  <si>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</si>
  <si>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</si>
  <si>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</si>
  <si>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</si>
  <si>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</si>
  <si>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</si>
  <si>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</si>
  <si>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</si>
  <si>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</si>
  <si>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</si>
  <si>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</si>
  <si>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</si>
  <si>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</si>
  <si>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</si>
  <si>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</si>
  <si>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</si>
  <si>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</si>
  <si>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</si>
  <si>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</si>
  <si>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</si>
  <si>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</si>
  <si>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</si>
  <si>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</si>
  <si>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</si>
  <si>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</si>
  <si>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</si>
  <si>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</si>
  <si>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</si>
  <si>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</si>
  <si>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</si>
  <si>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</si>
  <si>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</si>
  <si>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</si>
  <si>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</si>
  <si>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</si>
  <si>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</si>
  <si>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</si>
  <si>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</si>
  <si>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</si>
  <si>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</si>
  <si>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</si>
  <si>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</si>
  <si>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</si>
  <si>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</si>
  <si>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</si>
  <si>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</si>
  <si>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</si>
  <si>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</si>
  <si>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</si>
  <si>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</si>
  <si>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</si>
  <si>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</si>
  <si>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</si>
  <si>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</si>
  <si>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</si>
  <si>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</si>
  <si>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</si>
  <si>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</si>
  <si>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</si>
  <si>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</si>
  <si>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</si>
  <si>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</si>
  <si>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</si>
  <si>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</si>
  <si>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</si>
  <si>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</si>
  <si>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</si>
  <si>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</si>
  <si>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</si>
  <si>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</si>
  <si>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</si>
  <si>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</si>
  <si>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</si>
  <si>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</si>
  <si>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</si>
  <si>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</si>
  <si>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</si>
  <si>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</si>
  <si>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</si>
  <si>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</si>
  <si>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</si>
  <si>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</si>
  <si>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</si>
  <si>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</si>
  <si>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</si>
  <si>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</si>
  <si>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</si>
  <si>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</si>
  <si>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</si>
  <si>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</si>
  <si>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</si>
  <si>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</si>
  <si>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</si>
  <si>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</si>
  <si>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</si>
  <si>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</si>
  <si>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</si>
  <si>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</si>
  <si>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</si>
  <si>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</si>
  <si>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</si>
  <si>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</si>
  <si>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</si>
  <si>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</si>
  <si>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</si>
  <si>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</si>
  <si>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</si>
  <si>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</si>
  <si>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</si>
  <si>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</si>
  <si>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</si>
  <si>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</si>
  <si>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</si>
  <si>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</si>
  <si>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</si>
  <si>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</si>
  <si>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</si>
  <si>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</si>
  <si>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</si>
  <si>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</si>
  <si>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</si>
  <si>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</si>
  <si>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</si>
  <si>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</si>
  <si>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</si>
  <si>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</si>
  <si>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</si>
  <si>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</si>
  <si>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</si>
  <si>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</si>
  <si>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</si>
  <si>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</si>
  <si>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</si>
  <si>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</si>
  <si>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</si>
  <si>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</si>
  <si>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</si>
  <si>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</si>
  <si>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</si>
  <si>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</si>
  <si>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</si>
  <si>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</si>
  <si>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</si>
  <si>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</si>
  <si>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</si>
  <si>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</si>
  <si>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</si>
  <si>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</si>
  <si>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</si>
  <si>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</si>
  <si>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</si>
  <si>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</si>
  <si>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</si>
  <si>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</si>
  <si>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</si>
  <si>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</si>
  <si>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</si>
  <si>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</si>
  <si>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</si>
  <si>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</si>
  <si>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</si>
  <si>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</si>
  <si>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</si>
  <si>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</si>
  <si>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</si>
  <si>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</si>
  <si>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</si>
  <si>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</si>
  <si>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</si>
  <si>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</si>
  <si>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</si>
  <si>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</si>
  <si>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</si>
  <si>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</si>
  <si>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</si>
  <si>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</si>
  <si>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</si>
  <si>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</si>
  <si>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</si>
  <si>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</si>
  <si>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</si>
  <si>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</si>
  <si>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</si>
  <si>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</si>
  <si>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</si>
  <si>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</si>
  <si>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</si>
  <si>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</si>
  <si>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</si>
  <si>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</si>
  <si>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</si>
  <si>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</si>
  <si>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</si>
  <si>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</si>
  <si>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</si>
  <si>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</si>
  <si>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</si>
  <si>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</si>
  <si>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</si>
  <si>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</si>
  <si>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</si>
  <si>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</si>
  <si>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</si>
  <si>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</si>
  <si>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</si>
  <si>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</si>
  <si>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</si>
  <si>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</si>
  <si>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</si>
  <si>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</si>
  <si>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</si>
  <si>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</si>
  <si>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</si>
  <si>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</si>
  <si>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</si>
  <si>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</si>
  <si>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</si>
  <si>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</si>
  <si>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</si>
  <si>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</si>
  <si>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</si>
  <si>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</si>
  <si>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</si>
  <si>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</si>
  <si>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</si>
  <si>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</si>
  <si>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</si>
  <si>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</si>
  <si>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</si>
  <si>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</si>
  <si>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</si>
  <si>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</si>
  <si>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</si>
  <si>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</si>
  <si>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</si>
  <si>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</si>
  <si>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</si>
  <si>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</si>
  <si>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</si>
  <si>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</si>
  <si>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</si>
  <si>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</si>
  <si>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</si>
  <si>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</si>
  <si>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</si>
  <si>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</si>
  <si>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</si>
  <si>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</si>
  <si>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</si>
  <si>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</si>
  <si>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</si>
  <si>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</si>
  <si>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</si>
  <si>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</si>
  <si>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</si>
  <si>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</si>
  <si>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</si>
  <si>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</si>
  <si>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</si>
  <si>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</si>
  <si>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</si>
  <si>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</si>
  <si>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</si>
  <si>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</si>
  <si>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</si>
  <si>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</si>
  <si>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</si>
  <si>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</si>
  <si>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</si>
  <si>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</si>
  <si>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</si>
  <si>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</si>
  <si>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</si>
  <si>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</si>
  <si>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</si>
  <si>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</si>
  <si>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</si>
  <si>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</si>
  <si>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</si>
  <si>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</si>
  <si>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</si>
  <si>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</si>
  <si>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</si>
  <si>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</si>
  <si>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</si>
  <si>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</si>
  <si>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</si>
  <si>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</si>
  <si>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</si>
  <si>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</si>
  <si>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</si>
  <si>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</si>
  <si>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</si>
  <si>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</si>
  <si>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</si>
  <si>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</si>
  <si>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</si>
  <si>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</si>
  <si>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</si>
  <si>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</si>
  <si>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</si>
  <si>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</si>
  <si>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</si>
  <si>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</si>
  <si>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</si>
  <si>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</si>
  <si>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</si>
  <si>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</si>
  <si>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</si>
  <si>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</si>
  <si>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</si>
  <si>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</si>
  <si>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</si>
  <si>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</si>
  <si>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</si>
  <si>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</si>
  <si>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</si>
  <si>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</si>
  <si>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</si>
  <si>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</si>
  <si>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</si>
  <si>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</si>
  <si>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</si>
  <si>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</si>
  <si>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</si>
  <si>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</si>
  <si>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</si>
  <si>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</si>
  <si>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</si>
  <si>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</si>
  <si>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</si>
  <si>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</si>
  <si>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</si>
  <si>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</si>
  <si>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</si>
  <si>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</si>
  <si>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</si>
  <si>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</si>
  <si>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</si>
  <si>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</si>
  <si>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</si>
  <si>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</si>
  <si>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</si>
  <si>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</si>
  <si>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</si>
  <si>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</si>
  <si>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</si>
  <si>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</si>
  <si>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</si>
  <si>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</si>
  <si>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</si>
  <si>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</si>
  <si>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</si>
  <si>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</si>
  <si>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</si>
  <si>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</si>
  <si>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</si>
  <si>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</si>
  <si>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</si>
  <si>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</si>
  <si>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</si>
  <si>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</si>
  <si>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</si>
  <si>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</si>
  <si>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</si>
  <si>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</si>
  <si>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</si>
  <si>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</si>
  <si>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</si>
  <si>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</si>
  <si>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</si>
  <si>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</si>
  <si>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</si>
  <si>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</si>
  <si>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</si>
  <si>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</si>
  <si>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</si>
  <si>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</si>
  <si>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</si>
  <si>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</si>
  <si>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</si>
  <si>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</si>
  <si>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</si>
  <si>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</si>
  <si>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</si>
  <si>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</si>
  <si>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</si>
  <si>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</si>
  <si>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</si>
  <si>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</si>
  <si>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</si>
  <si>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</si>
  <si>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</si>
  <si>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</si>
  <si>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</si>
  <si>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</si>
  <si>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</si>
  <si>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</si>
  <si>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</si>
  <si>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</si>
  <si>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</si>
  <si>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</si>
  <si>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</si>
  <si>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</si>
  <si>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</si>
  <si>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</si>
  <si>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</si>
  <si>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</si>
  <si>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</si>
  <si>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</si>
  <si>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</si>
  <si>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</si>
  <si>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</si>
  <si>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</si>
  <si>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</si>
  <si>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</si>
  <si>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</si>
  <si>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</si>
  <si>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</si>
  <si>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</si>
  <si>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</si>
  <si>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</si>
  <si>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</si>
  <si>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</si>
  <si>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</si>
  <si>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</si>
  <si>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</si>
  <si>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</si>
  <si>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</si>
  <si>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</si>
  <si>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</si>
  <si>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</si>
  <si>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</si>
  <si>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</si>
  <si>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</si>
  <si>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</si>
  <si>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</si>
  <si>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</si>
  <si>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</si>
  <si>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</si>
  <si>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</si>
  <si>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</si>
  <si>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</si>
  <si>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</si>
  <si>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</si>
  <si>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</si>
  <si>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</si>
  <si>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</si>
  <si>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</si>
  <si>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</si>
  <si>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</si>
  <si>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</si>
  <si>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</si>
  <si>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</si>
  <si>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</si>
  <si>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</si>
  <si>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</si>
  <si>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</si>
  <si>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</si>
  <si>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</si>
  <si>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</si>
  <si>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</si>
  <si>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</si>
  <si>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</si>
  <si>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</si>
  <si>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</si>
  <si>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</si>
  <si>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</si>
  <si>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</si>
  <si>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</si>
  <si>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</si>
  <si>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</si>
  <si>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</si>
  <si>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</si>
  <si>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</si>
  <si>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</si>
  <si>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</si>
  <si>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</si>
  <si>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</si>
  <si>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</si>
  <si>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</si>
  <si>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</si>
  <si>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</si>
  <si>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</si>
  <si>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</si>
  <si>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</si>
  <si>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</si>
  <si>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</si>
  <si>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</si>
  <si>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</si>
  <si>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</si>
  <si>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</si>
  <si>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</si>
  <si>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</si>
  <si>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</si>
  <si>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</si>
  <si>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</si>
  <si>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</si>
  <si>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</si>
  <si>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</si>
  <si>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</si>
  <si>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</si>
  <si>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</si>
  <si>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</si>
  <si>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</si>
  <si>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</si>
  <si>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</si>
  <si>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</si>
  <si>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</si>
  <si>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</si>
  <si>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</si>
  <si>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</si>
  <si>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</si>
  <si>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</si>
  <si>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</si>
  <si>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</si>
  <si>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</si>
  <si>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</si>
  <si>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</si>
  <si>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</si>
  <si>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</si>
  <si>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</si>
  <si>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</si>
  <si>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</si>
  <si>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</si>
  <si>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</si>
  <si>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</si>
  <si>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</si>
  <si>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</si>
  <si>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</si>
  <si>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</si>
  <si>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</si>
  <si>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</si>
  <si>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</si>
  <si>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</si>
  <si>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</si>
  <si>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</si>
  <si>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</si>
  <si>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</si>
  <si>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</si>
  <si>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</si>
  <si>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</si>
  <si>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</si>
  <si>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</si>
  <si>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</si>
  <si>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</si>
  <si>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</si>
  <si>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</si>
  <si>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</si>
  <si>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</si>
  <si>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</si>
  <si>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</si>
  <si>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</si>
  <si>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</si>
  <si>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</si>
  <si>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</si>
  <si>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</si>
  <si>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</si>
  <si>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</si>
  <si>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</si>
  <si>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</si>
  <si>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</si>
  <si>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</si>
  <si>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</si>
  <si>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</si>
  <si>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</si>
  <si>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</si>
  <si>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</si>
  <si>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</si>
  <si>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</si>
  <si>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</si>
  <si>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</si>
  <si>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</si>
  <si>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</si>
  <si>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</si>
  <si>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</si>
  <si>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</si>
  <si>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</si>
  <si>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</si>
  <si>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</si>
  <si>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</si>
  <si>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</si>
  <si>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</si>
  <si>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</si>
  <si>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</si>
  <si>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</si>
  <si>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</si>
  <si>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</si>
  <si>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</si>
  <si>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</si>
  <si>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</si>
  <si>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</si>
  <si>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</si>
  <si>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</si>
  <si>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</si>
  <si>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</si>
  <si>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</si>
  <si>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</si>
  <si>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</si>
  <si>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</si>
  <si>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</si>
  <si>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</si>
  <si>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</si>
  <si>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</si>
  <si>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</si>
  <si>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</si>
  <si>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</si>
  <si>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</si>
  <si>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</si>
  <si>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</si>
  <si>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</si>
  <si>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</si>
  <si>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</si>
  <si>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</si>
  <si>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</si>
  <si>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</si>
  <si>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</si>
  <si>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</si>
  <si>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</si>
  <si>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</si>
  <si>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</si>
  <si>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</si>
  <si>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</si>
  <si>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</si>
  <si>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</si>
  <si>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</si>
  <si>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</si>
  <si>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</si>
  <si>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</si>
  <si>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</si>
  <si>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</si>
  <si>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</si>
  <si>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</si>
  <si>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</si>
  <si>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</si>
  <si>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</si>
  <si>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</si>
  <si>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</si>
  <si>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</si>
  <si>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</si>
  <si>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</si>
  <si>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</si>
  <si>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</si>
  <si>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</si>
  <si>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</si>
  <si>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</si>
  <si>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</si>
  <si>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</si>
  <si>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</si>
  <si>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</si>
  <si>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</si>
  <si>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</si>
  <si>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</si>
  <si>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</si>
  <si>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</si>
  <si>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</si>
  <si>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</si>
  <si>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</si>
  <si>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</si>
  <si>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</si>
  <si>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</si>
  <si>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</si>
  <si>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</si>
  <si>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</si>
  <si>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</si>
  <si>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</si>
  <si>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</si>
  <si>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</si>
  <si>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</si>
  <si>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</si>
  <si>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</si>
  <si>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</si>
  <si>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</si>
  <si>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</si>
  <si>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</si>
  <si>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</si>
  <si>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</si>
  <si>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</si>
  <si>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</si>
  <si>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</si>
  <si>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</si>
  <si>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</si>
  <si>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</si>
  <si>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</si>
  <si>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</si>
  <si>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</si>
  <si>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</si>
  <si>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</si>
  <si>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</si>
  <si>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</si>
  <si>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</si>
  <si>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</si>
  <si>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</si>
  <si>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</si>
  <si>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</si>
  <si>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</si>
  <si>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</si>
  <si>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</si>
  <si>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</si>
  <si>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</si>
  <si>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</si>
  <si>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</si>
  <si>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</si>
  <si>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</si>
  <si>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</si>
  <si>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</si>
  <si>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</si>
  <si>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</si>
  <si>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</si>
  <si>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</si>
  <si>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</si>
  <si>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</si>
  <si>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</si>
  <si>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</si>
  <si>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</si>
  <si>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</si>
  <si>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</si>
  <si>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</si>
  <si>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</si>
  <si>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</si>
  <si>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</si>
  <si>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</si>
  <si>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</si>
  <si>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</si>
  <si>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</si>
  <si>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</si>
  <si>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</si>
  <si>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</si>
  <si>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</si>
  <si>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</si>
  <si>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</si>
  <si>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</si>
  <si>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</si>
  <si>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</si>
  <si>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</si>
  <si>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</si>
  <si>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</si>
  <si>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</si>
  <si>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</si>
  <si>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</si>
  <si>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</si>
  <si>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</si>
  <si>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</si>
  <si>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</si>
  <si>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</si>
  <si>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</si>
  <si>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</si>
  <si>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</si>
  <si>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</si>
  <si>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</si>
  <si>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</si>
  <si>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</si>
  <si>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</si>
  <si>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</si>
  <si>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</si>
  <si>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</si>
  <si>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</si>
  <si>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</si>
  <si>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</si>
  <si>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</si>
  <si>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</si>
  <si>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</si>
  <si>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</si>
  <si>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</si>
  <si>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</si>
  <si>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</si>
  <si>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</si>
  <si>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</si>
  <si>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</si>
  <si>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</si>
  <si>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</si>
  <si>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</si>
  <si>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</si>
  <si>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</si>
  <si>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</si>
  <si>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</si>
  <si>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</si>
  <si>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</si>
  <si>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</si>
  <si>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</si>
  <si>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</si>
  <si>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</si>
  <si>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</si>
  <si>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</si>
  <si>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</si>
  <si>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</si>
  <si>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</si>
  <si>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</si>
  <si>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</si>
  <si>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</si>
  <si>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</si>
  <si>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</si>
  <si>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</si>
  <si>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</si>
  <si>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</si>
  <si>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</si>
  <si>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</si>
  <si>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</si>
  <si>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</si>
  <si>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</si>
  <si>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</si>
  <si>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</si>
  <si>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</si>
  <si>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</si>
  <si>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</si>
  <si>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</si>
  <si>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</si>
  <si>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</si>
  <si>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</si>
  <si>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</si>
  <si>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</si>
  <si>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</si>
  <si>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</si>
  <si>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</si>
  <si>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</si>
  <si>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</si>
  <si>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</si>
  <si>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</si>
  <si>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</si>
  <si>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</si>
  <si>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</si>
  <si>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</si>
  <si>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</si>
  <si>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</si>
  <si>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</si>
  <si>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</si>
  <si>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</si>
  <si>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</si>
  <si>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</si>
  <si>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</si>
  <si>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</si>
  <si>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</si>
  <si>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</si>
  <si>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</si>
  <si>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</si>
  <si>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</si>
  <si>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</si>
  <si>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</si>
  <si>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</si>
  <si>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</si>
  <si>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</si>
  <si>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</si>
  <si>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</si>
  <si>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</si>
  <si>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</si>
  <si>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</si>
  <si>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</si>
  <si>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</si>
  <si>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</si>
  <si>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</si>
  <si>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</si>
  <si>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</si>
  <si>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</si>
  <si>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</si>
  <si>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</si>
  <si>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</si>
  <si>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</si>
  <si>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</si>
  <si>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</si>
  <si>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</si>
  <si>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</si>
  <si>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</si>
  <si>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</si>
  <si>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</si>
  <si>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</si>
  <si>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</si>
  <si>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</si>
  <si>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</si>
  <si>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</si>
  <si>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</si>
  <si>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</si>
  <si>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</si>
  <si>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</si>
  <si>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</si>
  <si>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</si>
  <si>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</si>
  <si>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</si>
  <si>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</si>
  <si>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</si>
  <si>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</si>
  <si>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</si>
  <si>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</si>
  <si>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</si>
  <si>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</si>
  <si>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</si>
  <si>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</si>
  <si>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</si>
  <si>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</si>
  <si>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</si>
  <si>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</si>
  <si>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</si>
  <si>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</si>
  <si>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</si>
  <si>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</si>
  <si>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</si>
  <si>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</si>
  <si>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</si>
  <si>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</si>
  <si>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</si>
  <si>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</si>
  <si>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</si>
  <si>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</si>
  <si>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</si>
  <si>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</si>
  <si>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</si>
  <si>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</si>
  <si>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</si>
  <si>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</si>
  <si>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</si>
  <si>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</si>
  <si>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</si>
  <si>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</si>
  <si>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</si>
  <si>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</si>
  <si>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</si>
  <si>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</si>
  <si>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</si>
  <si>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</si>
  <si>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</si>
  <si>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</si>
  <si>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</si>
  <si>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</si>
  <si>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</si>
  <si>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</si>
  <si>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</si>
  <si>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</si>
  <si>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</si>
  <si>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</si>
  <si>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</si>
  <si>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</si>
  <si>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</si>
  <si>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</si>
  <si>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</si>
  <si>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</si>
  <si>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</si>
  <si>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</si>
  <si>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</si>
  <si>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</si>
  <si>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</si>
  <si>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</si>
  <si>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</si>
  <si>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</si>
  <si>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</si>
  <si>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</si>
  <si>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</si>
  <si>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</si>
  <si>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</si>
  <si>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</si>
  <si>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</si>
  <si>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</si>
  <si>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</si>
  <si>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</si>
  <si>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</si>
  <si>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</si>
  <si>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</si>
  <si>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</si>
  <si>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</si>
  <si>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</si>
  <si>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</si>
  <si>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</si>
  <si>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</si>
  <si>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</si>
  <si>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</si>
  <si>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</si>
  <si>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</si>
  <si>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</si>
  <si>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</si>
  <si>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</si>
  <si>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</si>
  <si>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</si>
  <si>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</si>
  <si>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</si>
  <si>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</si>
  <si>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</si>
  <si>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</si>
  <si>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</si>
  <si>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</si>
  <si>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</si>
  <si>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</si>
  <si>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</si>
  <si>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</si>
  <si>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</si>
  <si>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</si>
  <si>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</si>
  <si>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</si>
  <si>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</si>
  <si>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</si>
  <si>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</si>
  <si>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</si>
  <si>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</si>
  <si>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</si>
  <si>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</si>
  <si>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</si>
  <si>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</si>
  <si>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</si>
  <si>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</si>
  <si>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</si>
  <si>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</si>
  <si>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</si>
  <si>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</si>
  <si>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</si>
  <si>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</si>
  <si>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</si>
  <si>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</si>
  <si>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</si>
  <si>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</si>
  <si>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</si>
  <si>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</si>
  <si>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</si>
  <si>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</si>
  <si>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</si>
  <si>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</si>
  <si>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</si>
  <si>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</si>
  <si>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</si>
  <si>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</si>
  <si>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</si>
  <si>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</si>
  <si>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</si>
  <si>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</si>
  <si>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</si>
  <si>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</si>
  <si>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</si>
  <si>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</si>
  <si>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</si>
  <si>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</si>
  <si>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</si>
  <si>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</si>
  <si>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</si>
  <si>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</si>
  <si>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</si>
  <si>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</si>
  <si>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</si>
  <si>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</si>
  <si>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</si>
  <si>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</si>
  <si>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</si>
  <si>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</si>
  <si>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</si>
  <si>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</si>
  <si>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</si>
  <si>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</si>
  <si>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</si>
  <si>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</si>
  <si>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</si>
  <si>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</si>
  <si>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</si>
  <si>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</si>
  <si>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</si>
  <si>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</si>
  <si>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</si>
  <si>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</si>
  <si>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</si>
  <si>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</si>
  <si>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</si>
  <si>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</si>
  <si>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</si>
  <si>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</si>
  <si>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</si>
  <si>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</si>
  <si>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</si>
  <si>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</si>
  <si>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</si>
  <si>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</si>
  <si>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</si>
  <si>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</si>
  <si>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</si>
  <si>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</si>
  <si>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</si>
  <si>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</si>
  <si>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</si>
  <si>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</si>
  <si>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</si>
  <si>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</si>
  <si>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</si>
  <si>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</si>
  <si>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</si>
  <si>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</si>
  <si>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</si>
  <si>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</si>
  <si>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</si>
  <si>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</si>
  <si>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</si>
  <si>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</si>
  <si>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</si>
  <si>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</si>
  <si>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</si>
  <si>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</si>
  <si>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</si>
  <si>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</si>
  <si>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</si>
  <si>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</si>
  <si>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</si>
  <si>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</si>
  <si>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</si>
  <si>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</si>
  <si>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</si>
  <si>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</si>
  <si>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</si>
  <si>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</si>
  <si>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</si>
  <si>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</si>
  <si>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</si>
  <si>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</si>
  <si>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</si>
  <si>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</si>
  <si>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</si>
  <si>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</si>
  <si>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</si>
  <si>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</si>
  <si>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</si>
  <si>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</si>
  <si>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</si>
  <si>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</si>
  <si>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</si>
  <si>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</si>
  <si>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</si>
  <si>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</si>
  <si>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</si>
  <si>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</si>
  <si>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</si>
  <si>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</si>
  <si>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</si>
  <si>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</si>
  <si>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</si>
  <si>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</si>
  <si>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</si>
  <si>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</si>
  <si>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</si>
  <si>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</si>
  <si>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</si>
  <si>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</si>
  <si>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</si>
  <si>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</si>
  <si>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</si>
  <si>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</si>
  <si>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</si>
  <si>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</si>
  <si>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</si>
  <si>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</si>
  <si>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</si>
  <si>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</si>
  <si>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</si>
  <si>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</si>
  <si>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</si>
  <si>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</si>
  <si>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</si>
  <si>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</si>
  <si>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</si>
  <si>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</si>
  <si>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</si>
  <si>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</si>
  <si>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</si>
  <si>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</si>
  <si>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</si>
  <si>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</si>
  <si>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</si>
  <si>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</si>
  <si>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</si>
  <si>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</si>
  <si>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</si>
  <si>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</si>
  <si>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</si>
  <si>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</si>
  <si>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</si>
  <si>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</si>
  <si>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</si>
  <si>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</si>
  <si>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</si>
  <si>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</si>
  <si>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</si>
  <si>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</si>
  <si>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</si>
  <si>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</si>
  <si>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</si>
  <si>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</si>
  <si>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</si>
  <si>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</si>
  <si>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</si>
  <si>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</si>
  <si>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</si>
  <si>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</si>
  <si>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</si>
  <si>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</si>
  <si>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</si>
  <si>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</si>
  <si>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</si>
  <si>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</si>
  <si>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</si>
  <si>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</si>
  <si>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</si>
  <si>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</si>
  <si>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</si>
  <si>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</si>
  <si>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</si>
  <si>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</si>
  <si>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</si>
  <si>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</si>
  <si>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</si>
  <si>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</si>
  <si>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</si>
  <si>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</si>
  <si>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</si>
  <si>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</si>
  <si>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</si>
  <si>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</si>
  <si>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</si>
  <si>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</si>
  <si>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</si>
  <si>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</si>
  <si>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</si>
  <si>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</si>
  <si>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</si>
  <si>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</si>
  <si>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</si>
  <si>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</si>
  <si>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</si>
  <si>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</si>
  <si>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</si>
  <si>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</si>
  <si>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</si>
  <si>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</si>
  <si>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</si>
  <si>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</si>
  <si>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</si>
  <si>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</si>
  <si>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</si>
  <si>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</si>
  <si>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</si>
  <si>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</si>
  <si>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</si>
  <si>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</si>
  <si>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</si>
  <si>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</si>
  <si>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</si>
  <si>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</si>
  <si>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</si>
  <si>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</si>
  <si>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</si>
  <si>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</si>
  <si>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</si>
  <si>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</si>
  <si>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</si>
  <si>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</si>
  <si>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</si>
  <si>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</si>
  <si>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</si>
  <si>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</si>
  <si>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</si>
  <si>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</si>
  <si>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</si>
  <si>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</si>
  <si>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</si>
  <si>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</si>
  <si>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</si>
  <si>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</si>
  <si>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</si>
  <si>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</si>
  <si>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</si>
  <si>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</si>
  <si>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</si>
  <si>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</si>
  <si>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</si>
  <si>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</si>
  <si>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</si>
  <si>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</si>
  <si>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</si>
  <si>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</si>
  <si>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</si>
  <si>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</si>
  <si>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</si>
  <si>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</si>
  <si>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</si>
  <si>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</si>
  <si>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</si>
  <si>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</si>
  <si>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</si>
  <si>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</si>
  <si>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</si>
  <si>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</si>
  <si>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</si>
  <si>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</si>
  <si>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</si>
  <si>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</si>
  <si>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</si>
  <si>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</si>
  <si>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</si>
  <si>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</si>
  <si>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</si>
  <si>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</si>
  <si>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</si>
  <si>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</si>
  <si>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</si>
  <si>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</si>
  <si>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</si>
  <si>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</si>
  <si>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</si>
  <si>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</si>
  <si>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</si>
  <si>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</si>
  <si>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</si>
  <si>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</si>
  <si>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</si>
  <si>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</si>
  <si>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</si>
  <si>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</si>
  <si>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</si>
  <si>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</si>
  <si>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</si>
  <si>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</si>
  <si>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</si>
  <si>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</si>
  <si>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</si>
  <si>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</si>
  <si>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</si>
  <si>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</si>
  <si>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</si>
  <si>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</si>
  <si>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</si>
  <si>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</si>
  <si>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</si>
  <si>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</si>
  <si>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</si>
  <si>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</si>
  <si>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</si>
  <si>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</si>
  <si>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</si>
  <si>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</si>
  <si>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</si>
  <si>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</si>
  <si>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</si>
  <si>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</si>
  <si>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</si>
  <si>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</si>
  <si>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</si>
  <si>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</si>
  <si>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</si>
  <si>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</si>
  <si>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</si>
  <si>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</si>
  <si>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</si>
  <si>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</si>
  <si>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</si>
  <si>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</si>
  <si>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</si>
  <si>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</si>
  <si>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</si>
  <si>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</si>
  <si>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</si>
  <si>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</si>
  <si>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</si>
  <si>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</si>
  <si>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</si>
  <si>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</si>
  <si>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</si>
  <si>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</si>
  <si>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</si>
  <si>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</si>
  <si>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</si>
  <si>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</si>
  <si>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</si>
  <si>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</si>
  <si>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</si>
  <si>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</si>
  <si>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</si>
  <si>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</si>
  <si>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</si>
  <si>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</si>
  <si>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</si>
  <si>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</si>
  <si>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</si>
  <si>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</si>
  <si>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</si>
  <si>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</si>
  <si>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</si>
  <si>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</si>
  <si>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</si>
  <si>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</si>
  <si>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</si>
  <si>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</si>
  <si>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</si>
  <si>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</si>
  <si>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</si>
  <si>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</si>
  <si>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</si>
  <si>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</si>
  <si>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</si>
  <si>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</si>
  <si>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</si>
  <si>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</si>
  <si>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</si>
  <si>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</si>
  <si>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</si>
  <si>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</si>
  <si>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</si>
  <si>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</si>
  <si>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</si>
  <si>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</si>
  <si>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</si>
  <si>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</si>
  <si>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</si>
  <si>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</si>
  <si>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</si>
  <si>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</si>
  <si>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</si>
  <si>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</si>
  <si>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</si>
  <si>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</si>
  <si>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</si>
  <si>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</si>
  <si>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</si>
  <si>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</si>
  <si>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</si>
  <si>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</si>
  <si>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</si>
  <si>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</si>
  <si>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</si>
  <si>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</si>
  <si>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</si>
  <si>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</si>
  <si>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</si>
  <si>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</si>
  <si>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</si>
  <si>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</si>
  <si>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</si>
  <si>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</si>
  <si>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</si>
  <si>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</si>
  <si>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</si>
  <si>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</si>
  <si>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</si>
  <si>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</si>
  <si>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</si>
  <si>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</si>
  <si>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</si>
  <si>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</si>
  <si>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</si>
  <si>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</si>
  <si>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</si>
  <si>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</si>
  <si>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</si>
  <si>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</si>
  <si>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</si>
  <si>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</si>
  <si>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</si>
  <si>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</si>
  <si>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</si>
  <si>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</si>
  <si>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</si>
  <si>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</si>
  <si>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</si>
  <si>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</si>
  <si>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</si>
  <si>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</si>
  <si>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</si>
  <si>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</si>
  <si>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</si>
  <si>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</si>
  <si>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</si>
  <si>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</si>
  <si>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</si>
  <si>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</si>
  <si>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</si>
  <si>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</si>
  <si>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</si>
  <si>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</si>
  <si>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</si>
  <si>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</si>
  <si>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</si>
  <si>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</si>
  <si>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</si>
  <si>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</si>
  <si>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</si>
  <si>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</si>
  <si>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</si>
  <si>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</si>
  <si>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</si>
  <si>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</si>
  <si>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</si>
  <si>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</si>
  <si>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</si>
  <si>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</si>
  <si>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</si>
  <si>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</si>
  <si>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</si>
  <si>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</si>
  <si>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</si>
  <si>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</si>
  <si>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</si>
  <si>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</si>
  <si>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</si>
  <si>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</si>
  <si>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</si>
  <si>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</si>
  <si>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</si>
  <si>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</si>
  <si>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</si>
  <si>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</si>
  <si>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</si>
  <si>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</si>
  <si>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</si>
  <si>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</si>
  <si>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</si>
  <si>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</si>
  <si>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</si>
  <si>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</si>
  <si>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</si>
  <si>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</si>
  <si>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</si>
  <si>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</si>
  <si>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</si>
  <si>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</si>
  <si>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</si>
  <si>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</si>
  <si>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</si>
  <si>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</si>
  <si>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</si>
  <si>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</si>
  <si>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</si>
  <si>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</si>
  <si>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</si>
  <si>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</si>
  <si>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</si>
  <si>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</si>
  <si>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</si>
  <si>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</si>
  <si>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</si>
  <si>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</si>
  <si>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</si>
  <si>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</si>
  <si>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</si>
  <si>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</si>
  <si>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</si>
  <si>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</si>
  <si>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</si>
  <si>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</si>
  <si>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</si>
  <si>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</si>
  <si>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</si>
  <si>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</si>
  <si>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</si>
  <si>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</si>
  <si>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</si>
  <si>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</si>
  <si>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</si>
  <si>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</si>
  <si>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</si>
  <si>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</si>
  <si>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</si>
  <si>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</si>
  <si>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</si>
  <si>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</si>
  <si>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</si>
  <si>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</si>
  <si>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</si>
  <si>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</si>
  <si>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</si>
  <si>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</si>
  <si>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</si>
  <si>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</si>
  <si>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</si>
  <si>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</si>
  <si>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</si>
  <si>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</si>
  <si>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</si>
  <si>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</si>
  <si>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</si>
  <si>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</si>
  <si>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</si>
  <si>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</si>
  <si>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</si>
  <si>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</si>
  <si>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</si>
  <si>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</si>
  <si>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</si>
  <si>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</si>
  <si>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</si>
  <si>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</si>
  <si>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</si>
  <si>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</si>
  <si>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</si>
  <si>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</si>
  <si>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</si>
  <si>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</si>
  <si>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</si>
  <si>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</si>
  <si>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</si>
  <si>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</si>
  <si>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</si>
  <si>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</si>
  <si>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</si>
  <si>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</si>
  <si>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</si>
  <si>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</si>
  <si>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</si>
  <si>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</si>
  <si>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</si>
  <si>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</si>
  <si>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</si>
  <si>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</si>
  <si>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</si>
  <si>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</si>
  <si>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</si>
  <si>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</si>
  <si>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</si>
  <si>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</si>
  <si>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</si>
  <si>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</si>
  <si>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</si>
  <si>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</si>
  <si>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</si>
  <si>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</si>
  <si>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</si>
  <si>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</si>
  <si>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</si>
  <si>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</si>
  <si>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</si>
  <si>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</si>
  <si>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</si>
  <si>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</si>
  <si>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</si>
  <si>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</si>
  <si>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</si>
  <si>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</si>
  <si>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</si>
  <si>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</si>
  <si>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</si>
  <si>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</si>
  <si>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</si>
  <si>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</si>
  <si>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</si>
  <si>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</si>
  <si>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</si>
  <si>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</si>
  <si>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</si>
  <si>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</si>
  <si>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</si>
  <si>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</si>
  <si>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</si>
  <si>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</si>
  <si>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</si>
  <si>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</si>
  <si>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</si>
  <si>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</si>
  <si>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</si>
  <si>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</si>
  <si>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</si>
  <si>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</si>
  <si>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</si>
  <si>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</si>
  <si>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</si>
  <si>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</si>
  <si>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</si>
  <si>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</si>
  <si>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</si>
  <si>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</si>
  <si>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</si>
  <si>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</si>
  <si>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</si>
  <si>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</si>
  <si>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</si>
  <si>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</si>
  <si>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</si>
  <si>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</si>
  <si>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</si>
  <si>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</si>
  <si>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</si>
  <si>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</si>
  <si>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</si>
  <si>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</si>
  <si>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</si>
  <si>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</si>
  <si>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</si>
  <si>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</si>
  <si>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</si>
  <si>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</si>
  <si>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</si>
  <si>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</si>
  <si>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</si>
  <si>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</si>
  <si>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</si>
  <si>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</si>
  <si>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</si>
  <si>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</si>
  <si>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</si>
  <si>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</si>
  <si>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</si>
  <si>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</si>
  <si>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</si>
  <si>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</si>
  <si>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</si>
  <si>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</si>
  <si>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</si>
  <si>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</si>
  <si>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</si>
  <si>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</si>
  <si>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</si>
  <si>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</si>
  <si>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</si>
  <si>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</si>
  <si>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</si>
  <si>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</si>
  <si>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</si>
  <si>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</si>
  <si>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</si>
  <si>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</si>
  <si>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</si>
  <si>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</si>
  <si>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</si>
  <si>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</si>
  <si>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</si>
  <si>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</si>
  <si>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</si>
  <si>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</si>
  <si>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</si>
  <si>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</si>
  <si>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</si>
  <si>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</si>
  <si>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</si>
  <si>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</si>
  <si>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</si>
  <si>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</si>
  <si>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</si>
  <si>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</si>
  <si>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</si>
  <si>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</si>
  <si>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</si>
  <si>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</si>
  <si>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</si>
  <si>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</si>
  <si>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</si>
  <si>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</si>
  <si>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</si>
  <si>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</si>
  <si>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</si>
  <si>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</si>
  <si>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</si>
  <si>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</si>
  <si>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</si>
  <si>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</si>
  <si>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</si>
  <si>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</si>
  <si>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</si>
  <si>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</si>
  <si>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</si>
  <si>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</si>
  <si>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</si>
  <si>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</si>
  <si>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</si>
  <si>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</si>
  <si>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</si>
  <si>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</si>
  <si>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</si>
  <si>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</si>
  <si>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</si>
  <si>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</si>
  <si>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</si>
  <si>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</si>
  <si>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</si>
  <si>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</si>
  <si>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</si>
  <si>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</si>
  <si>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</si>
  <si>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</si>
  <si>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</si>
  <si>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</si>
  <si>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</si>
  <si>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</si>
  <si>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</si>
  <si>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</si>
  <si>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</si>
  <si>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</si>
  <si>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</si>
  <si>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</si>
  <si>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</si>
  <si>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</si>
  <si>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</si>
  <si>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</si>
  <si>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</si>
  <si>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</si>
  <si>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</si>
  <si>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</si>
  <si>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</si>
  <si>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</si>
  <si>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</si>
  <si>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</si>
  <si>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</si>
  <si>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</si>
  <si>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</si>
  <si>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</si>
  <si>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</si>
  <si>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</si>
  <si>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</si>
  <si>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</si>
  <si>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</si>
  <si>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</si>
  <si>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</si>
  <si>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</si>
  <si>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</si>
  <si>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</si>
  <si>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</si>
  <si>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</si>
  <si>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</si>
  <si>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</si>
  <si>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</si>
  <si>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</si>
  <si>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</si>
  <si>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</si>
  <si>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</si>
  <si>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</si>
  <si>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</si>
  <si>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</si>
  <si>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</si>
  <si>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</si>
  <si>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</si>
  <si>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</si>
  <si>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</si>
  <si>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</si>
  <si>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</si>
  <si>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</si>
  <si>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</si>
  <si>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</si>
  <si>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</si>
  <si>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</si>
  <si>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</si>
  <si>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</si>
  <si>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</si>
  <si>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</si>
  <si>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</si>
  <si>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</si>
  <si>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</si>
  <si>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</si>
  <si>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</si>
  <si>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</si>
  <si>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</si>
  <si>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</si>
  <si>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</si>
  <si>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</si>
  <si>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</si>
  <si>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</si>
  <si>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</si>
  <si>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</si>
  <si>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</si>
  <si>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</si>
  <si>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</si>
  <si>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</si>
  <si>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</si>
  <si>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</si>
  <si>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</si>
  <si>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</si>
  <si>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</si>
  <si>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</si>
  <si>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</si>
  <si>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</si>
  <si>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</si>
  <si>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</si>
  <si>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</si>
  <si>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</si>
  <si>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</si>
  <si>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</si>
  <si>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</si>
  <si>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</si>
  <si>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</si>
  <si>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</si>
  <si>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</si>
  <si>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</si>
  <si>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</si>
  <si>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</si>
  <si>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</si>
  <si>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</si>
  <si>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</si>
  <si>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</si>
  <si>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</si>
  <si>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</si>
  <si>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</si>
  <si>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</si>
  <si>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</si>
  <si>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</si>
  <si>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</si>
  <si>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</si>
  <si>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</si>
  <si>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</si>
  <si>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</si>
  <si>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</si>
  <si>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</si>
  <si>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</si>
  <si>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</si>
  <si>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</si>
  <si>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</si>
  <si>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</si>
  <si>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</si>
  <si>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</si>
  <si>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</si>
  <si>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</si>
  <si>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</si>
  <si>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</si>
  <si>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</si>
  <si>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</si>
  <si>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</si>
  <si>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</si>
  <si>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</si>
  <si>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</si>
  <si>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</si>
  <si>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</si>
  <si>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</si>
  <si>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</si>
  <si>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</si>
  <si>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</si>
  <si>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</si>
  <si>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</si>
  <si>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</si>
  <si>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</si>
  <si>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</si>
  <si>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</si>
  <si>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</si>
  <si>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</si>
  <si>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</si>
  <si>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</si>
  <si>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</si>
  <si>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</si>
  <si>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</si>
  <si>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</si>
  <si>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</si>
  <si>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</si>
  <si>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</si>
  <si>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</si>
  <si>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</si>
  <si>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</si>
  <si>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</si>
  <si>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</si>
  <si>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</si>
  <si>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</si>
  <si>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</si>
  <si>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</si>
  <si>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</si>
  <si>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</si>
  <si>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</si>
  <si>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</si>
  <si>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</si>
  <si>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</si>
  <si>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</si>
  <si>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</si>
  <si>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</si>
  <si>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</si>
  <si>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</si>
  <si>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</si>
  <si>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</si>
  <si>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</si>
  <si>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</si>
  <si>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</si>
  <si>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</si>
  <si>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</si>
  <si>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</si>
  <si>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</si>
  <si>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</si>
  <si>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</si>
  <si>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</si>
  <si>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</si>
  <si>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</si>
  <si>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</si>
  <si>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</si>
  <si>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</si>
  <si>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</si>
  <si>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</si>
  <si>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</si>
  <si>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</si>
  <si>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</si>
  <si>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</si>
  <si>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</si>
  <si>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</si>
  <si>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</si>
  <si>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</si>
  <si>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</si>
  <si>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</si>
  <si>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</si>
  <si>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</si>
  <si>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</si>
  <si>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</si>
  <si>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</si>
  <si>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</si>
  <si>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</si>
  <si>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</si>
  <si>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</si>
  <si>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</si>
  <si>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</si>
  <si>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</si>
  <si>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</si>
  <si>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</si>
  <si>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</si>
  <si>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</si>
  <si>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</si>
  <si>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</si>
  <si>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</si>
  <si>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</si>
  <si>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</si>
  <si>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</si>
  <si>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</si>
  <si>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</si>
  <si>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</si>
  <si>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</si>
  <si>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</si>
  <si>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</si>
  <si>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</si>
  <si>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</si>
  <si>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</si>
  <si>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</si>
  <si>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</si>
  <si>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</si>
  <si>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</si>
  <si>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</si>
  <si>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</si>
  <si>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</si>
  <si>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</si>
  <si>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</si>
  <si>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</si>
  <si>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</si>
  <si>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</si>
  <si>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</si>
  <si>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</si>
  <si>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</si>
  <si>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</si>
  <si>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</si>
  <si>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</si>
  <si>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</si>
  <si>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</si>
  <si>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</si>
  <si>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</si>
  <si>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</si>
  <si>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</si>
  <si>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</si>
  <si>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</si>
  <si>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</si>
  <si>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</si>
  <si>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</si>
  <si>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</si>
  <si>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</si>
  <si>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</si>
  <si>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</si>
  <si>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</si>
  <si>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</si>
  <si>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</si>
  <si>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</si>
  <si>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</si>
  <si>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</si>
  <si>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</si>
  <si>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</si>
  <si>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</si>
  <si>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</si>
  <si>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</si>
  <si>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</si>
  <si>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</si>
  <si>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</si>
  <si>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</si>
  <si>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</si>
  <si>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</si>
  <si>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</si>
  <si>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</si>
  <si>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</si>
  <si>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</si>
  <si>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</si>
  <si>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</si>
  <si>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</si>
  <si>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</si>
  <si>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</si>
  <si>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</si>
  <si>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</si>
  <si>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</si>
  <si>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</si>
  <si>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</si>
  <si>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</si>
  <si>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</si>
  <si>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</si>
  <si>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</si>
  <si>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</si>
  <si>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</si>
  <si>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</si>
  <si>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</si>
  <si>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</si>
  <si>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</si>
  <si>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</si>
  <si>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</si>
  <si>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</si>
  <si>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</si>
  <si>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</si>
  <si>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</si>
  <si>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</si>
  <si>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</si>
  <si>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</si>
  <si>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</si>
  <si>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</si>
  <si>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</si>
  <si>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</si>
  <si>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</si>
  <si>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</si>
  <si>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</si>
  <si>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</si>
  <si>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</si>
  <si>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</si>
  <si>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</si>
  <si>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</si>
  <si>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</si>
  <si>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</si>
  <si>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</si>
  <si>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</si>
  <si>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</si>
  <si>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</si>
  <si>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</si>
  <si>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</si>
  <si>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</si>
  <si>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</si>
  <si>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</si>
  <si>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</si>
  <si>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</si>
  <si>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</si>
  <si>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</si>
  <si>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</si>
  <si>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</si>
  <si>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</si>
  <si>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</si>
  <si>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</si>
  <si>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</si>
  <si>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</si>
  <si>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</si>
  <si>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</si>
  <si>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</si>
  <si>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</si>
  <si>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</si>
  <si>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</si>
  <si>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</si>
  <si>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</si>
  <si>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</si>
  <si>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</si>
  <si>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</si>
  <si>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</si>
  <si>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</si>
  <si>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</si>
  <si>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</si>
  <si>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</si>
  <si>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</si>
  <si>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</si>
  <si>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</si>
  <si>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</si>
  <si>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</si>
  <si>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</si>
  <si>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</si>
  <si>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</si>
  <si>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</si>
  <si>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</si>
  <si>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</si>
  <si>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</si>
  <si>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</si>
  <si>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</si>
  <si>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</si>
  <si>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</si>
  <si>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</si>
  <si>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</si>
  <si>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</si>
  <si>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</si>
  <si>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</si>
  <si>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</si>
  <si>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</si>
  <si>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</si>
  <si>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</si>
  <si>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</si>
  <si>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</si>
  <si>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</si>
  <si>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</si>
  <si>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</si>
  <si>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</si>
  <si>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</si>
  <si>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</si>
  <si>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</si>
  <si>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</si>
  <si>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</si>
  <si>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</si>
  <si>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</si>
  <si>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</si>
  <si>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</si>
  <si>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</si>
  <si>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</si>
  <si>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</si>
  <si>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</si>
  <si>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</si>
  <si>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</si>
  <si>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</si>
  <si>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</si>
  <si>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</si>
  <si>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</si>
  <si>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</si>
  <si>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</si>
  <si>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</si>
  <si>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</si>
  <si>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</si>
  <si>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</si>
  <si>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</si>
  <si>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</si>
  <si>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</si>
  <si>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</si>
  <si>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</si>
  <si>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</si>
  <si>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</si>
  <si>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</si>
  <si>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</si>
  <si>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</si>
  <si>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</si>
  <si>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</si>
  <si>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</si>
  <si>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</si>
  <si>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</si>
  <si>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</si>
  <si>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</si>
  <si>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</si>
  <si>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</si>
  <si>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</si>
  <si>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</si>
  <si>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</si>
  <si>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</si>
  <si>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</si>
  <si>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</si>
  <si>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</si>
  <si>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</si>
  <si>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</si>
  <si>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</si>
  <si>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</si>
  <si>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</si>
  <si>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</si>
  <si>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</si>
  <si>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</si>
  <si>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</si>
  <si>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</si>
  <si>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</si>
  <si>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</si>
  <si>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</si>
  <si>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</si>
  <si>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</si>
  <si>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</si>
  <si>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</si>
  <si>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</si>
  <si>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</si>
  <si>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</si>
  <si>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</si>
  <si>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</si>
  <si>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</si>
  <si>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</si>
  <si>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</si>
  <si>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</si>
  <si>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</si>
  <si>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</si>
  <si>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</si>
  <si>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</si>
  <si>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</si>
  <si>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</si>
  <si>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</si>
  <si>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</si>
  <si>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</si>
  <si>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</si>
  <si>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</si>
  <si>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</si>
  <si>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</si>
  <si>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</si>
  <si>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</si>
  <si>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</si>
  <si>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</si>
  <si>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</si>
  <si>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</si>
  <si>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</si>
  <si>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</si>
  <si>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</si>
  <si>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</si>
  <si>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</si>
  <si>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</si>
  <si>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</si>
  <si>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</si>
  <si>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</si>
  <si>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</si>
  <si>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</si>
  <si>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</si>
  <si>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</si>
  <si>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</si>
  <si>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</si>
  <si>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</si>
  <si>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</si>
  <si>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</si>
  <si>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</si>
  <si>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</si>
  <si>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</si>
  <si>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</si>
  <si>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</si>
  <si>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</si>
  <si>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</si>
  <si>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</si>
  <si>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</si>
  <si>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</si>
  <si>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</si>
  <si>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</si>
  <si>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</si>
  <si>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</si>
  <si>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</si>
  <si>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</si>
  <si>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</si>
  <si>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</si>
  <si>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</si>
  <si>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</si>
  <si>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</si>
  <si>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</si>
  <si>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</si>
  <si>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</si>
  <si>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</si>
  <si>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</si>
  <si>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</si>
  <si>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</si>
  <si>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</si>
  <si>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</si>
  <si>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</si>
  <si>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</si>
  <si>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</si>
  <si>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</si>
  <si>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</si>
  <si>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</si>
  <si>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</si>
  <si>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</si>
  <si>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</si>
  <si>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</si>
  <si>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</si>
  <si>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</si>
  <si>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</si>
  <si>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</si>
  <si>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</si>
  <si>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</si>
  <si>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</si>
  <si>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</si>
  <si>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</si>
  <si>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</si>
  <si>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</si>
  <si>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</si>
  <si>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</si>
  <si>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</si>
  <si>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</si>
  <si>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</si>
  <si>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</si>
  <si>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</si>
  <si>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</si>
  <si>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</si>
  <si>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</si>
  <si>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</si>
  <si>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</si>
  <si>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</si>
  <si>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</si>
  <si>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</si>
  <si>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</si>
  <si>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</si>
  <si>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</si>
  <si>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</si>
  <si>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</si>
  <si>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</si>
  <si>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</si>
  <si>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</si>
  <si>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</si>
  <si>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</si>
  <si>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</si>
  <si>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</si>
  <si>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</si>
  <si>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</si>
  <si>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</si>
  <si>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</si>
  <si>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</si>
  <si>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</si>
  <si>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</si>
  <si>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</si>
  <si>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</si>
  <si>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</si>
  <si>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</si>
  <si>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</si>
  <si>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</si>
  <si>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</si>
  <si>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</si>
  <si>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</si>
  <si>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</si>
  <si>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</si>
  <si>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</si>
  <si>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</si>
  <si>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</si>
  <si>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</si>
  <si>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</si>
  <si>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</si>
  <si>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</si>
  <si>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</si>
  <si>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</si>
  <si>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</si>
  <si>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</si>
  <si>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</si>
  <si>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</si>
  <si>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</si>
  <si>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</si>
  <si>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</si>
  <si>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</si>
  <si>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</si>
  <si>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</si>
  <si>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</si>
  <si>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</si>
  <si>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</si>
  <si>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</si>
  <si>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</si>
  <si>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</si>
  <si>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</si>
  <si>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</si>
  <si>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</si>
  <si>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</si>
  <si>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</si>
  <si>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</si>
  <si>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</si>
  <si>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</si>
  <si>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</si>
  <si>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</si>
  <si>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</si>
  <si>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</si>
  <si>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</si>
  <si>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</si>
  <si>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</si>
  <si>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</si>
  <si>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</si>
  <si>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</si>
  <si>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</si>
  <si>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</si>
  <si>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</si>
  <si>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</si>
  <si>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</si>
  <si>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</si>
  <si>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</si>
  <si>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</si>
  <si>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</si>
  <si>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</si>
  <si>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</si>
  <si>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</si>
  <si>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</si>
  <si>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</si>
  <si>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</si>
  <si>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</si>
  <si>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</si>
  <si>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</si>
  <si>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</si>
  <si>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</si>
  <si>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</si>
  <si>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</si>
  <si>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</si>
  <si>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</si>
  <si>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</si>
  <si>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</si>
  <si>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</si>
  <si>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</si>
  <si>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</si>
  <si>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</si>
  <si>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</si>
  <si>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</si>
  <si>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</si>
  <si>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</si>
  <si>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</si>
  <si>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</si>
  <si>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</si>
  <si>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</si>
  <si>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</si>
  <si>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</si>
  <si>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</si>
  <si>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</si>
  <si>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</si>
  <si>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</si>
  <si>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</si>
  <si>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</si>
  <si>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</si>
  <si>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</si>
  <si>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</si>
  <si>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</si>
  <si>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</si>
  <si>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</si>
  <si>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</si>
  <si>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</si>
  <si>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</si>
  <si>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</si>
  <si>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</si>
  <si>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</si>
  <si>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</si>
  <si>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</si>
  <si>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</si>
  <si>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</si>
  <si>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</si>
  <si>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</si>
  <si>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</si>
  <si>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</si>
  <si>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</si>
  <si>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</si>
  <si>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</si>
  <si>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</si>
  <si>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</si>
  <si>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</si>
  <si>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</si>
  <si>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</si>
  <si>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</si>
  <si>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</si>
  <si>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</si>
  <si>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</si>
  <si>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</si>
  <si>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</si>
  <si>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</si>
  <si>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</si>
  <si>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</si>
  <si>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</si>
  <si>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</si>
  <si>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</si>
  <si>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</si>
  <si>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</si>
  <si>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</si>
  <si>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</si>
  <si>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</si>
  <si>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</si>
  <si>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</si>
  <si>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</si>
  <si>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</si>
  <si>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</si>
  <si>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</si>
  <si>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</si>
  <si>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</si>
  <si>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</si>
  <si>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</si>
  <si>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</si>
  <si>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</si>
  <si>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</si>
  <si>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</si>
  <si>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</si>
  <si>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</si>
  <si>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</si>
  <si>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</si>
  <si>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</si>
  <si>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</si>
  <si>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</si>
  <si>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</si>
  <si>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</si>
  <si>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</si>
  <si>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</si>
  <si>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</si>
  <si>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</si>
  <si>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</si>
  <si>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</si>
  <si>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</si>
  <si>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</si>
  <si>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</si>
  <si>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</si>
  <si>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</si>
  <si>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</si>
  <si>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</si>
  <si>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</si>
  <si>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</si>
  <si>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</si>
  <si>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</si>
  <si>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</si>
  <si>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</si>
  <si>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</si>
  <si>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</si>
  <si>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</si>
  <si>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</si>
  <si>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</si>
  <si>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</si>
  <si>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</si>
  <si>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</si>
  <si>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</si>
  <si>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</si>
  <si>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</si>
  <si>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</si>
  <si>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</si>
  <si>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</si>
  <si>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</si>
  <si>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</si>
  <si>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</si>
  <si>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</si>
  <si>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</si>
  <si>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</si>
  <si>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</si>
  <si>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</si>
  <si>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</si>
  <si>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</si>
  <si>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</si>
  <si>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</si>
  <si>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</si>
  <si>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</si>
  <si>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</si>
  <si>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</si>
  <si>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</si>
  <si>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</si>
  <si>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</si>
  <si>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</si>
  <si>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</si>
  <si>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</si>
  <si>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</si>
  <si>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</si>
  <si>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</si>
  <si>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</si>
  <si>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</si>
  <si>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</si>
  <si>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</si>
  <si>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</si>
  <si>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</si>
  <si>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</si>
  <si>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</si>
  <si>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</si>
  <si>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</si>
  <si>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</si>
  <si>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</si>
  <si>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</si>
  <si>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</si>
  <si>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</si>
  <si>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</si>
  <si>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</si>
  <si>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</si>
  <si>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</si>
  <si>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</si>
  <si>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</si>
  <si>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</si>
  <si>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</si>
  <si>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</si>
  <si>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</si>
  <si>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</si>
  <si>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</si>
  <si>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</si>
  <si>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</si>
  <si>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</si>
  <si>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</si>
  <si>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</si>
  <si>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</si>
  <si>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</si>
  <si>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</si>
  <si>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</si>
  <si>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</si>
  <si>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</si>
  <si>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</si>
  <si>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</si>
  <si>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</si>
  <si>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</si>
  <si>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</si>
  <si>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</si>
  <si>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</si>
  <si>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</si>
  <si>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</si>
  <si>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</si>
  <si>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</si>
  <si>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</si>
  <si>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</si>
  <si>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</si>
  <si>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</si>
  <si>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</si>
  <si>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</si>
  <si>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</si>
  <si>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</si>
  <si>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</si>
  <si>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</si>
  <si>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</si>
  <si>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</si>
  <si>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</si>
  <si>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</si>
  <si>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</si>
  <si>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</si>
  <si>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</si>
  <si>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</si>
  <si>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</si>
  <si>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</si>
  <si>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</si>
  <si>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</si>
  <si>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</si>
  <si>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</si>
  <si>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</si>
  <si>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</si>
  <si>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</si>
  <si>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</si>
  <si>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</si>
  <si>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</si>
  <si>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</si>
  <si>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</si>
  <si>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</si>
  <si>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</si>
  <si>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</si>
  <si>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</si>
  <si>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</si>
  <si>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</si>
  <si>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</si>
  <si>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</si>
  <si>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</si>
  <si>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</si>
  <si>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</si>
  <si>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</si>
  <si>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</si>
  <si>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</si>
  <si>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</si>
  <si>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</si>
  <si>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</si>
  <si>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</si>
  <si>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</si>
  <si>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</si>
  <si>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</si>
  <si>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</si>
  <si>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</si>
  <si>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</si>
  <si>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</si>
  <si>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</si>
  <si>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</si>
  <si>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</si>
  <si>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</si>
  <si>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</si>
  <si>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</si>
  <si>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</si>
  <si>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</si>
  <si>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</si>
  <si>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</si>
  <si>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</si>
  <si>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</si>
  <si>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</si>
  <si>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</si>
  <si>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</si>
  <si>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</si>
  <si>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</si>
  <si>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</si>
  <si>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</si>
  <si>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</si>
  <si>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</si>
  <si>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</si>
  <si>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</si>
  <si>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</si>
  <si>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</si>
  <si>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</si>
  <si>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</si>
  <si>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</si>
  <si>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</si>
  <si>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</si>
  <si>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</si>
  <si>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</si>
  <si>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</si>
  <si>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</si>
  <si>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</si>
  <si>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</si>
  <si>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</si>
  <si>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</si>
  <si>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</si>
  <si>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</si>
  <si>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</si>
  <si>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</si>
  <si>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</si>
  <si>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</si>
  <si>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</si>
  <si>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</si>
  <si>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</si>
  <si>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</si>
  <si>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</si>
  <si>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</si>
  <si>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</si>
  <si>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</si>
  <si>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</si>
  <si>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</si>
  <si>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</si>
  <si>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</si>
  <si>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</si>
  <si>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</si>
  <si>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</si>
  <si>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</si>
  <si>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</si>
  <si>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</si>
  <si>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</si>
  <si>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</si>
  <si>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</si>
  <si>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</si>
  <si>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</si>
  <si>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</si>
  <si>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</si>
  <si>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</si>
  <si>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</si>
  <si>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</si>
  <si>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</si>
  <si>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</si>
  <si>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</si>
  <si>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</si>
  <si>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</si>
  <si>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</si>
  <si>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</si>
  <si>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</si>
  <si>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</si>
  <si>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</si>
  <si>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</si>
  <si>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</si>
  <si>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</si>
  <si>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</si>
  <si>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</si>
  <si>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</si>
  <si>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</si>
  <si>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</si>
  <si>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</si>
  <si>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</si>
  <si>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</si>
  <si>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</si>
  <si>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</si>
  <si>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</si>
  <si>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</si>
  <si>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</si>
  <si>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</si>
  <si>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</si>
  <si>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</si>
  <si>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</si>
  <si>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</si>
  <si>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</si>
  <si>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</si>
  <si>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</si>
  <si>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</si>
  <si>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</si>
  <si>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</si>
  <si>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</si>
  <si>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</si>
  <si>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</si>
  <si>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</si>
  <si>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</si>
  <si>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</si>
  <si>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</si>
  <si>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</si>
  <si>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</si>
  <si>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</si>
  <si>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</si>
  <si>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</si>
  <si>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</si>
  <si>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</si>
  <si>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</si>
  <si>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</si>
  <si>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</si>
  <si>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</si>
  <si>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</si>
  <si>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</si>
  <si>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</si>
  <si>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</si>
  <si>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</si>
  <si>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</si>
  <si>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</si>
  <si>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</si>
  <si>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</si>
  <si>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</si>
  <si>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</si>
  <si>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</si>
  <si>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</si>
  <si>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</si>
  <si>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</si>
  <si>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</si>
  <si>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</si>
  <si>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</si>
  <si>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</si>
  <si>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</si>
  <si>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</si>
  <si>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</si>
  <si>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</si>
  <si>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</si>
  <si>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</si>
  <si>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</si>
  <si>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</si>
  <si>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</si>
  <si>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</si>
  <si>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</si>
  <si>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</si>
  <si>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</si>
  <si>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</si>
  <si>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</si>
  <si>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</si>
  <si>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</si>
  <si>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</si>
  <si>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</si>
  <si>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</si>
  <si>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</si>
  <si>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</si>
  <si>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</si>
  <si>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</si>
  <si>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</si>
  <si>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</si>
  <si>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</si>
  <si>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</si>
  <si>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</si>
  <si>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</si>
  <si>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</si>
  <si>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</si>
  <si>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</si>
  <si>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</si>
  <si>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</si>
  <si>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</si>
  <si>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</si>
  <si>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</si>
  <si>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</si>
  <si>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</si>
  <si>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</si>
  <si>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</si>
  <si>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</si>
  <si>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</si>
  <si>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</si>
  <si>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</si>
  <si>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</si>
  <si>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</si>
  <si>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</si>
  <si>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</si>
  <si>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</si>
  <si>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</si>
  <si>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</si>
  <si>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</si>
  <si>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</si>
  <si>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</si>
  <si>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</si>
  <si>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</si>
  <si>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</si>
  <si>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</si>
  <si>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</si>
  <si>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</si>
  <si>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</si>
  <si>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</si>
  <si>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</si>
  <si>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</si>
  <si>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</si>
  <si>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</si>
  <si>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</si>
  <si>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</si>
  <si>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</si>
  <si>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</si>
  <si>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</si>
  <si>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</si>
  <si>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</si>
  <si>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</si>
  <si>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</si>
  <si>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</si>
  <si>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</si>
  <si>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</si>
  <si>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</si>
  <si>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</si>
  <si>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</si>
  <si>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</si>
  <si>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</si>
  <si>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</si>
  <si>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</si>
  <si>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</si>
  <si>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</si>
  <si>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</si>
  <si>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</si>
  <si>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</si>
  <si>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</si>
  <si>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</si>
  <si>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</si>
  <si>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</si>
  <si>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</si>
  <si>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</si>
  <si>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</si>
  <si>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</si>
  <si>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</si>
  <si>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</si>
  <si>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</si>
  <si>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</si>
  <si>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</si>
  <si>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</si>
  <si>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</si>
  <si>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</si>
  <si>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</si>
  <si>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</si>
  <si>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</si>
  <si>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</si>
  <si>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</si>
  <si>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</si>
  <si>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</si>
  <si>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</si>
  <si>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</si>
  <si>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</si>
  <si>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</si>
  <si>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</si>
  <si>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</si>
  <si>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</si>
  <si>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</si>
  <si>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</si>
  <si>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</si>
  <si>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</si>
  <si>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</si>
  <si>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</si>
  <si>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</si>
  <si>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</si>
  <si>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</si>
  <si>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</si>
  <si>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</si>
  <si>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</si>
  <si>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</si>
  <si>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</si>
  <si>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</si>
  <si>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</si>
  <si>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</si>
  <si>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</si>
  <si>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</si>
  <si>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</si>
  <si>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</si>
  <si>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</si>
  <si>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</si>
  <si>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</si>
  <si>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</si>
  <si>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</si>
  <si>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</si>
  <si>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</si>
  <si>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</si>
  <si>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</si>
  <si>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</si>
  <si>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</si>
  <si>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</si>
  <si>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</si>
  <si>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</si>
  <si>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</si>
  <si>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</si>
  <si>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</si>
  <si>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</si>
  <si>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</si>
  <si>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</si>
  <si>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</si>
  <si>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</si>
  <si>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</si>
  <si>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</si>
  <si>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</si>
  <si>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</si>
  <si>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</si>
  <si>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</si>
  <si>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</si>
  <si>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</si>
  <si>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</si>
  <si>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</si>
  <si>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</si>
  <si>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</si>
  <si>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</si>
  <si>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</si>
  <si>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</si>
  <si>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</si>
  <si>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</si>
  <si>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</si>
  <si>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</si>
  <si>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</si>
  <si>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</si>
  <si>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</si>
  <si>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</si>
  <si>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</si>
  <si>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</si>
  <si>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</si>
  <si>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</si>
  <si>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</si>
  <si>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</si>
  <si>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</si>
  <si>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</si>
  <si>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</si>
  <si>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</si>
  <si>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</si>
  <si>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</si>
  <si>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</si>
  <si>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</si>
  <si>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</si>
  <si>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</si>
  <si>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</si>
  <si>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</si>
  <si>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</si>
  <si>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</si>
  <si>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</si>
  <si>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</si>
  <si>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</si>
  <si>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</si>
  <si>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</si>
  <si>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</si>
  <si>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</si>
  <si>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</si>
  <si>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</si>
  <si>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</si>
  <si>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</si>
  <si>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</si>
  <si>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</si>
  <si>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</si>
  <si>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</si>
  <si>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</si>
  <si>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</si>
  <si>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</si>
  <si>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</si>
  <si>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</si>
  <si>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</si>
  <si>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</si>
  <si>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</si>
  <si>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</si>
  <si>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</si>
  <si>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</si>
  <si>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</si>
  <si>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</si>
  <si>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</si>
  <si>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</si>
  <si>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</si>
  <si>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</si>
  <si>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</si>
  <si>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</si>
  <si>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</si>
  <si>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</si>
  <si>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</si>
  <si>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</si>
  <si>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</si>
  <si>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</si>
  <si>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</si>
  <si>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</si>
  <si>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</si>
  <si>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</si>
  <si>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</si>
  <si>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</si>
  <si>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</si>
  <si>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</si>
  <si>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</si>
  <si>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</si>
  <si>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</si>
  <si>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</si>
  <si>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</si>
  <si>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</si>
  <si>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</si>
  <si>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</si>
  <si>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</si>
  <si>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</si>
  <si>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</si>
  <si>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</si>
  <si>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</si>
  <si>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</si>
  <si>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</si>
  <si>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</si>
  <si>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</si>
  <si>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</si>
  <si>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</si>
  <si>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</si>
  <si>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</si>
  <si>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</si>
  <si>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</si>
  <si>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</si>
  <si>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</si>
  <si>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</si>
  <si>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</si>
  <si>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</si>
  <si>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</si>
  <si>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</si>
  <si>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</si>
  <si>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</si>
  <si>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</si>
  <si>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</si>
  <si>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</si>
  <si>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</si>
  <si>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</si>
  <si>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</si>
  <si>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</si>
  <si>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</si>
  <si>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</si>
  <si>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</si>
  <si>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</si>
  <si>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</si>
  <si>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</si>
  <si>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</si>
  <si>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</si>
  <si>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</si>
  <si>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</si>
  <si>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</si>
  <si>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</si>
  <si>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</si>
  <si>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</si>
  <si>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</si>
  <si>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</si>
  <si>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</si>
  <si>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</si>
  <si>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</si>
  <si>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</si>
  <si>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</si>
  <si>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</si>
  <si>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</si>
  <si>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</si>
  <si>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</si>
  <si>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</si>
  <si>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</si>
  <si>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</si>
  <si>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</si>
  <si>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</si>
  <si>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</si>
  <si>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</si>
  <si>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</si>
  <si>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</si>
  <si>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</si>
  <si>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</si>
  <si>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</si>
  <si>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</si>
  <si>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</si>
  <si>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</si>
  <si>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</si>
  <si>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</si>
  <si>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</si>
  <si>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</si>
  <si>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</si>
  <si>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</si>
  <si>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</si>
  <si>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</si>
  <si>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</si>
  <si>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</si>
  <si>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</si>
  <si>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</si>
  <si>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</si>
  <si>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</si>
  <si>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</si>
  <si>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</si>
  <si>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</si>
  <si>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</si>
  <si>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</si>
  <si>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</si>
  <si>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</si>
  <si>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</si>
  <si>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</si>
  <si>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</si>
  <si>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</si>
  <si>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</si>
  <si>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</si>
  <si>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</si>
  <si>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</si>
  <si>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</si>
  <si>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</si>
  <si>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</si>
  <si>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</si>
  <si>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</si>
  <si>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</si>
  <si>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</si>
  <si>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</si>
  <si>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</si>
  <si>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</si>
  <si>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</si>
  <si>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</si>
  <si>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</si>
  <si>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</si>
  <si>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</si>
  <si>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</si>
  <si>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</si>
  <si>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</si>
  <si>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</si>
  <si>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</si>
  <si>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</si>
  <si>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</si>
  <si>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</si>
  <si>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</si>
  <si>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</si>
  <si>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</si>
  <si>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</si>
  <si>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</si>
  <si>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</si>
  <si>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</si>
  <si>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</si>
  <si>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</si>
  <si>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</si>
  <si>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</si>
  <si>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</si>
  <si>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</si>
  <si>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</si>
  <si>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</si>
  <si>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</si>
  <si>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</si>
  <si>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</si>
  <si>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</si>
  <si>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</si>
  <si>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</si>
  <si>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</si>
  <si>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</si>
  <si>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</si>
  <si>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</si>
  <si>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</si>
  <si>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</si>
  <si>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</si>
  <si>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</si>
  <si>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</si>
  <si>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</si>
  <si>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</si>
  <si>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</si>
  <si>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</si>
  <si>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</si>
  <si>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</si>
  <si>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</si>
  <si>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</si>
  <si>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</si>
  <si>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</si>
  <si>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</si>
  <si>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</si>
  <si>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</si>
  <si>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</si>
  <si>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</si>
  <si>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</si>
  <si>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</si>
  <si>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</si>
  <si>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</si>
  <si>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</si>
  <si>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</si>
  <si>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</si>
  <si>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</si>
  <si>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</si>
  <si>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</si>
  <si>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</si>
  <si>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</si>
  <si>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</si>
  <si>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</si>
  <si>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</si>
  <si>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</si>
  <si>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</si>
  <si>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</si>
  <si>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</si>
  <si>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</si>
  <si>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</si>
  <si>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</si>
  <si>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</si>
  <si>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</si>
  <si>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</si>
  <si>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</si>
  <si>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</si>
  <si>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</si>
  <si>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</si>
  <si>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</si>
  <si>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</si>
  <si>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</si>
  <si>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</si>
  <si>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</si>
  <si>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</si>
  <si>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</si>
  <si>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</si>
  <si>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</si>
  <si>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</si>
  <si>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</si>
  <si>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</si>
  <si>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</si>
  <si>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</si>
  <si>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</si>
  <si>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</si>
  <si>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</si>
  <si>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</si>
  <si>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</si>
  <si>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</si>
  <si>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</si>
  <si>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</si>
  <si>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</si>
  <si>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</si>
  <si>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</si>
  <si>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</si>
  <si>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</si>
  <si>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</si>
  <si>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</si>
  <si>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</si>
  <si>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</si>
  <si>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</si>
  <si>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</si>
  <si>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</si>
  <si>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</si>
  <si>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</si>
  <si>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</si>
  <si>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</si>
  <si>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</si>
  <si>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</si>
  <si>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</si>
  <si>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</si>
  <si>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</si>
  <si>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</si>
  <si>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</si>
  <si>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</si>
  <si>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</si>
  <si>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</si>
  <si>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</si>
  <si>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</si>
  <si>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</si>
  <si>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</si>
  <si>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</si>
  <si>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</si>
  <si>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</si>
  <si>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</si>
  <si>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</si>
  <si>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</si>
  <si>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</si>
  <si>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</si>
  <si>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</si>
  <si>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</si>
  <si>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</si>
  <si>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</si>
  <si>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</si>
  <si>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</si>
  <si>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</si>
  <si>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</si>
  <si>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</si>
  <si>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</si>
  <si>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</si>
  <si>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</si>
  <si>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</si>
  <si>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</si>
  <si>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</si>
  <si>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</si>
  <si>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</si>
  <si>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</si>
  <si>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</si>
  <si>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</si>
  <si>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</si>
  <si>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</si>
  <si>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</si>
  <si>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</si>
  <si>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</si>
  <si>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</si>
  <si>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</si>
  <si>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</si>
  <si>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</si>
  <si>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</si>
  <si>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</si>
  <si>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</si>
  <si>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</si>
  <si>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</si>
  <si>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</si>
  <si>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</si>
  <si>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</si>
  <si>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</si>
  <si>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</si>
  <si>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</si>
  <si>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</si>
  <si>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</si>
  <si>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</si>
  <si>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</si>
  <si>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</si>
  <si>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</si>
  <si>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</si>
  <si>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</si>
  <si>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</si>
  <si>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</si>
  <si>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</si>
  <si>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</si>
  <si>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</si>
  <si>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</si>
  <si>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</si>
  <si>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</si>
  <si>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</si>
  <si>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</si>
  <si>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</si>
  <si>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</si>
  <si>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</si>
  <si>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</si>
  <si>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</si>
  <si>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</si>
  <si>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</si>
  <si>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</si>
  <si>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</si>
  <si>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</si>
  <si>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</si>
  <si>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</si>
  <si>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</si>
  <si>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</si>
  <si>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</si>
  <si>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</si>
  <si>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</si>
  <si>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</si>
  <si>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</si>
  <si>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</si>
  <si>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</si>
  <si>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</si>
  <si>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</si>
  <si>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</si>
  <si>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</si>
  <si>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</si>
  <si>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</si>
  <si>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</si>
  <si>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</si>
  <si>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</si>
  <si>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</si>
  <si>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</si>
  <si>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</si>
  <si>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</si>
  <si>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</si>
  <si>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</si>
  <si>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</si>
  <si>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</si>
  <si>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</si>
  <si>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</si>
  <si>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</si>
  <si>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</si>
  <si>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</si>
  <si>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</si>
  <si>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</si>
  <si>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</si>
  <si>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</si>
  <si>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</si>
  <si>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</si>
  <si>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</si>
  <si>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</si>
  <si>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</si>
  <si>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</si>
  <si>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</si>
  <si>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</si>
  <si>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</si>
  <si>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</si>
  <si>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</si>
  <si>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</si>
  <si>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</si>
  <si>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</si>
  <si>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</si>
  <si>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</si>
  <si>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</si>
  <si>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</si>
  <si>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</si>
  <si>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</si>
  <si>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</si>
  <si>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</si>
  <si>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</si>
  <si>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</si>
  <si>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</si>
  <si>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</si>
  <si>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</si>
  <si>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</si>
  <si>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</si>
  <si>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</si>
  <si>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</si>
  <si>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</si>
  <si>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</si>
  <si>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</si>
  <si>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</si>
  <si>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</si>
  <si>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</si>
  <si>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</si>
  <si>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</si>
  <si>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</si>
  <si>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</si>
  <si>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</si>
  <si>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</si>
  <si>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</si>
  <si>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</si>
  <si>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</si>
  <si>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</si>
  <si>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</si>
  <si>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</si>
  <si>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</si>
  <si>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</si>
  <si>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</si>
  <si>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</si>
  <si>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</si>
  <si>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</si>
  <si>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</si>
  <si>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</si>
  <si>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</si>
  <si>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</si>
  <si>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</si>
  <si>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</si>
  <si>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</si>
  <si>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</si>
  <si>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</si>
  <si>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</si>
  <si>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</si>
  <si>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</si>
  <si>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</si>
  <si>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</si>
  <si>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</si>
  <si>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</si>
  <si>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</si>
  <si>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</si>
  <si>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</si>
  <si>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</si>
  <si>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</si>
  <si>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</si>
  <si>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</si>
  <si>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</si>
  <si>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</si>
  <si>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</si>
  <si>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</si>
  <si>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</si>
  <si>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</si>
  <si>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</si>
  <si>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</si>
  <si>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</si>
  <si>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</si>
  <si>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</si>
  <si>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</si>
  <si>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</si>
  <si>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</si>
  <si>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</si>
  <si>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</si>
  <si>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</si>
  <si>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</si>
  <si>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</si>
  <si>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</si>
  <si>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</si>
  <si>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</si>
  <si>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</si>
  <si>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</si>
  <si>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</si>
  <si>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</si>
  <si>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</si>
  <si>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</si>
  <si>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</si>
  <si>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</si>
  <si>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</si>
  <si>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</si>
  <si>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</si>
  <si>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</si>
  <si>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</si>
  <si>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</si>
  <si>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</si>
  <si>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</si>
  <si>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</si>
  <si>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</si>
  <si>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</si>
  <si>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</si>
  <si>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</si>
  <si>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</si>
  <si>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</si>
  <si>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</si>
  <si>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</si>
  <si>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</si>
  <si>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</si>
  <si>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</si>
  <si>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</si>
  <si>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</si>
  <si>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</si>
  <si>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</si>
  <si>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</si>
  <si>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</si>
  <si>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</si>
  <si>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</si>
  <si>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</si>
  <si>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</si>
  <si>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</si>
  <si>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</si>
  <si>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</si>
  <si>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</si>
  <si>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</si>
  <si>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</si>
  <si>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</si>
  <si>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</si>
  <si>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</si>
  <si>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</si>
  <si>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</si>
  <si>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</si>
  <si>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</si>
  <si>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</si>
  <si>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</si>
  <si>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</si>
  <si>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</si>
  <si>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</si>
  <si>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</si>
  <si>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</si>
  <si>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</si>
  <si>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</si>
  <si>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</si>
  <si>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</si>
  <si>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</si>
  <si>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</si>
  <si>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</si>
  <si>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</si>
  <si>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</si>
  <si>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</si>
  <si>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</si>
  <si>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</si>
  <si>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</si>
  <si>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</si>
  <si>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</si>
  <si>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</si>
  <si>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</si>
  <si>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</si>
  <si>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</si>
  <si>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</si>
  <si>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</si>
  <si>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</si>
  <si>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</si>
  <si>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</si>
  <si>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</si>
  <si>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</si>
  <si>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</si>
  <si>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</si>
  <si>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</si>
  <si>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</si>
  <si>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</si>
  <si>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</si>
  <si>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</si>
  <si>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</si>
  <si>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</si>
  <si>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</si>
  <si>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</si>
  <si>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</si>
  <si>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</si>
  <si>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</si>
  <si>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</si>
  <si>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</si>
  <si>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</si>
  <si>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</si>
  <si>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</si>
  <si>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</si>
  <si>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</si>
  <si>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</si>
  <si>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</si>
  <si>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</si>
  <si>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</si>
  <si>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</si>
  <si>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</si>
  <si>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</si>
  <si>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</si>
  <si>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</si>
  <si>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</si>
  <si>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</si>
  <si>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</si>
  <si>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</si>
  <si>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</si>
  <si>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</si>
  <si>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</si>
  <si>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</si>
  <si>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</si>
  <si>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</si>
  <si>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</si>
  <si>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</si>
  <si>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</si>
  <si>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</si>
  <si>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</si>
  <si>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</si>
  <si>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</si>
  <si>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</si>
  <si>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</si>
  <si>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</si>
  <si>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</si>
  <si>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</si>
  <si>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</si>
  <si>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</si>
  <si>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</si>
  <si>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</si>
  <si>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</si>
  <si>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</si>
  <si>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</si>
  <si>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</si>
  <si>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</si>
  <si>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</si>
  <si>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</si>
  <si>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</si>
  <si>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</si>
  <si>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</si>
  <si>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</si>
  <si>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</si>
  <si>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</si>
  <si>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</si>
  <si>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</si>
  <si>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</si>
  <si>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</si>
  <si>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</si>
  <si>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</si>
  <si>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</si>
  <si>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</si>
  <si>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</si>
  <si>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</si>
  <si>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</si>
  <si>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</si>
  <si>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</si>
  <si>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</si>
  <si>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</si>
  <si>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</si>
  <si>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</si>
  <si>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</si>
  <si>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</si>
  <si>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</si>
  <si>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</si>
  <si>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</si>
  <si>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</si>
  <si>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</si>
  <si>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</si>
  <si>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</si>
  <si>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</si>
  <si>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</si>
  <si>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</si>
  <si>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</si>
  <si>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</si>
  <si>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</si>
  <si>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</si>
  <si>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</si>
  <si>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</si>
  <si>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</si>
  <si>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</si>
  <si>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</si>
  <si>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</si>
  <si>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</si>
  <si>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</si>
  <si>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</si>
  <si>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</si>
  <si>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</si>
  <si>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</si>
  <si>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</si>
  <si>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</si>
  <si>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</si>
  <si>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</si>
  <si>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</si>
  <si>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</si>
  <si>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</si>
  <si>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</si>
  <si>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</si>
  <si>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</si>
  <si>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</si>
  <si>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</si>
  <si>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</si>
  <si>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</si>
  <si>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</si>
  <si>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</si>
  <si>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</si>
  <si>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</si>
  <si>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</si>
  <si>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</si>
  <si>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</si>
  <si>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</si>
  <si>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</si>
  <si>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</si>
  <si>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</si>
  <si>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</si>
  <si>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</si>
  <si>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</si>
  <si>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</si>
  <si>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</si>
  <si>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</si>
  <si>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</si>
  <si>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</si>
  <si>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</si>
  <si>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</si>
  <si>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</si>
  <si>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</si>
  <si>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</si>
  <si>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</si>
  <si>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</si>
  <si>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</si>
  <si>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</si>
  <si>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</si>
  <si>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</si>
  <si>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</si>
  <si>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</si>
  <si>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</si>
  <si>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</si>
  <si>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</si>
  <si>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</si>
  <si>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</si>
  <si>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</si>
  <si>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</si>
  <si>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</si>
  <si>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</si>
  <si>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</si>
  <si>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</si>
  <si>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</si>
  <si>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</si>
  <si>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</si>
  <si>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</si>
  <si>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</si>
  <si>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</si>
  <si>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</si>
  <si>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</si>
  <si>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</si>
  <si>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</si>
  <si>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</si>
  <si>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</si>
  <si>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</si>
  <si>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</si>
  <si>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</si>
  <si>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</si>
  <si>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</si>
  <si>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</si>
  <si>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</si>
  <si>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</si>
  <si>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</si>
  <si>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</si>
  <si>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</si>
  <si>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</si>
  <si>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</si>
  <si>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</si>
  <si>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</si>
  <si>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</si>
  <si>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</si>
  <si>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</si>
  <si>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</si>
  <si>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</si>
  <si>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</si>
  <si>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</si>
  <si>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</si>
  <si>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</si>
  <si>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</si>
  <si>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</si>
  <si>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</si>
  <si>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</si>
  <si>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</si>
  <si>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</si>
  <si>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</si>
  <si>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</si>
  <si>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</si>
  <si>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</si>
  <si>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</si>
  <si>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</si>
  <si>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</si>
  <si>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</si>
  <si>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</si>
  <si>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</si>
  <si>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</si>
  <si>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</si>
  <si>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</si>
  <si>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</si>
  <si>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</si>
  <si>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</si>
  <si>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</si>
  <si>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</si>
  <si>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</si>
  <si>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</si>
  <si>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</si>
  <si>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</si>
  <si>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</si>
  <si>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</si>
  <si>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</si>
  <si>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</si>
  <si>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</si>
  <si>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</si>
  <si>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</si>
  <si>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</si>
  <si>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</si>
  <si>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</si>
  <si>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</si>
  <si>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</si>
  <si>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</si>
  <si>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</si>
  <si>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</si>
  <si>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</si>
  <si>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</si>
  <si>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</si>
  <si>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</si>
  <si>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</si>
  <si>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</si>
  <si>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</si>
  <si>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</si>
  <si>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</si>
  <si>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</si>
  <si>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</si>
  <si>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</si>
  <si>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</si>
  <si>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</si>
  <si>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</si>
  <si>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</si>
  <si>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</si>
  <si>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</si>
  <si>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</si>
  <si>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</si>
  <si>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</si>
  <si>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</si>
  <si>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</si>
  <si>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</si>
  <si>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</si>
  <si>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</si>
  <si>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</si>
  <si>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</si>
  <si>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</si>
  <si>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</si>
  <si>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</si>
  <si>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</si>
  <si>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</si>
  <si>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</si>
  <si>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</si>
  <si>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</si>
  <si>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</si>
  <si>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</si>
  <si>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</si>
  <si>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</si>
  <si>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</si>
  <si>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</si>
  <si>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</si>
  <si>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</si>
  <si>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</si>
  <si>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</si>
  <si>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</si>
  <si>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</si>
  <si>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</si>
  <si>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</si>
  <si>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</si>
  <si>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</si>
  <si>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</si>
  <si>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</si>
  <si>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</si>
  <si>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</si>
  <si>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</si>
  <si>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</si>
  <si>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</si>
  <si>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</si>
  <si>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</si>
  <si>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</si>
  <si>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</si>
  <si>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</si>
  <si>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</si>
  <si>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</si>
  <si>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</si>
  <si>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</si>
  <si>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</si>
  <si>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</si>
  <si>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</si>
  <si>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</si>
  <si>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</si>
  <si>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</si>
  <si>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</si>
  <si>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</si>
  <si>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</si>
  <si>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</si>
  <si>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</si>
  <si>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</si>
  <si>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</si>
  <si>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</si>
  <si>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</si>
  <si>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</si>
  <si>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</si>
  <si>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</si>
  <si>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</si>
  <si>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</si>
  <si>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</si>
  <si>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</si>
  <si>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</si>
  <si>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</si>
  <si>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</si>
  <si>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</si>
  <si>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</si>
  <si>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</si>
  <si>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</si>
  <si>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</si>
  <si>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</si>
  <si>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</si>
  <si>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</si>
  <si>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</si>
  <si>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</si>
  <si>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</si>
  <si>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</si>
  <si>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</si>
  <si>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</si>
  <si>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</si>
  <si>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</si>
  <si>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</si>
  <si>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</si>
  <si>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</si>
  <si>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</si>
  <si>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</si>
  <si>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</si>
  <si>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</si>
  <si>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</si>
  <si>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</si>
  <si>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</si>
  <si>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</si>
  <si>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</si>
  <si>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</si>
  <si>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</si>
  <si>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</si>
  <si>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</si>
  <si>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</si>
  <si>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</si>
  <si>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</si>
  <si>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</si>
  <si>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</si>
  <si>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</si>
  <si>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</si>
  <si>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</si>
  <si>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</si>
  <si>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</si>
  <si>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</si>
  <si>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</si>
  <si>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</si>
  <si>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</si>
  <si>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</si>
  <si>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</si>
  <si>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</si>
  <si>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</si>
  <si>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</si>
  <si>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</si>
  <si>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</si>
  <si>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</si>
  <si>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</si>
  <si>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</si>
  <si>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</si>
  <si>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</si>
  <si>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</si>
  <si>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</si>
  <si>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</si>
  <si>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</si>
  <si>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</si>
  <si>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</si>
  <si>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</si>
  <si>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</si>
  <si>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</si>
  <si>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</si>
  <si>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</si>
  <si>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</si>
  <si>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</si>
  <si>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</si>
  <si>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</si>
  <si>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</si>
  <si>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</si>
  <si>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</si>
  <si>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</si>
  <si>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</si>
  <si>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</si>
  <si>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</si>
  <si>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</si>
  <si>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</si>
  <si>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</si>
  <si>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</si>
  <si>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</si>
  <si>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</si>
  <si>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</si>
  <si>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</si>
  <si>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</si>
  <si>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</si>
  <si>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</si>
  <si>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</si>
  <si>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</si>
  <si>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</si>
  <si>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</si>
  <si>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</si>
  <si>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</si>
  <si>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</si>
  <si>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</si>
  <si>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</si>
  <si>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</si>
  <si>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</si>
  <si>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</si>
  <si>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</si>
  <si>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</si>
  <si>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</si>
  <si>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</si>
  <si>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</si>
  <si>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</si>
  <si>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</si>
  <si>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</si>
  <si>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</si>
  <si>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</si>
  <si>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</si>
  <si>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</si>
  <si>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</si>
  <si>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</si>
  <si>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</si>
  <si>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</si>
  <si>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</si>
  <si>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</si>
  <si>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</si>
  <si>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</si>
  <si>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</si>
  <si>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</si>
  <si>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</si>
  <si>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</si>
  <si>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</si>
  <si>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</si>
  <si>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</si>
  <si>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</si>
  <si>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</si>
  <si>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</si>
  <si>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</si>
  <si>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</si>
  <si>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</si>
  <si>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</si>
  <si>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</si>
  <si>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</si>
  <si>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</si>
  <si>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</si>
  <si>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</si>
  <si>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</si>
  <si>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</si>
  <si>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</si>
  <si>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</si>
  <si>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</si>
  <si>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</si>
  <si>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</si>
  <si>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</si>
  <si>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</si>
  <si>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</si>
  <si>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</si>
  <si>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</si>
  <si>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</si>
  <si>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</si>
  <si>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</si>
  <si>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</si>
  <si>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</si>
  <si>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</si>
  <si>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</si>
  <si>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</si>
  <si>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</si>
  <si>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</si>
  <si>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</si>
  <si>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</si>
  <si>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</si>
  <si>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</si>
  <si>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</si>
  <si>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</si>
  <si>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</si>
  <si>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</si>
  <si>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</si>
  <si>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</si>
  <si>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</si>
  <si>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</si>
  <si>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</si>
  <si>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</si>
  <si>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</si>
  <si>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</si>
  <si>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</si>
  <si>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</si>
  <si>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</si>
  <si>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</si>
  <si>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</si>
  <si>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</si>
  <si>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</si>
  <si>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</si>
  <si>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</si>
  <si>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</si>
  <si>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</si>
  <si>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</si>
  <si>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</si>
  <si>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</si>
  <si>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</si>
  <si>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</si>
  <si>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</si>
  <si>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</si>
  <si>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</si>
  <si>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</si>
  <si>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</si>
  <si>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</si>
  <si>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</si>
  <si>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</si>
  <si>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</si>
  <si>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</si>
  <si>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</si>
  <si>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</si>
  <si>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</si>
  <si>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</si>
  <si>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</si>
  <si>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</si>
  <si>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</si>
  <si>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</si>
  <si>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</si>
  <si>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</si>
  <si>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</si>
  <si>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</si>
  <si>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</si>
  <si>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</si>
  <si>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</si>
  <si>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</si>
  <si>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</si>
  <si>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</si>
  <si>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</si>
  <si>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</si>
  <si>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</si>
  <si>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</si>
  <si>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</si>
  <si>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</si>
  <si>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</si>
  <si>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</si>
  <si>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</si>
  <si>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</si>
  <si>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</si>
  <si>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</si>
  <si>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</si>
  <si>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</si>
  <si>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</si>
  <si>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</si>
  <si>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</si>
  <si>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</si>
  <si>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</si>
  <si>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</si>
  <si>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</si>
  <si>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</si>
  <si>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</si>
  <si>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</si>
  <si>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</si>
  <si>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</si>
  <si>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</si>
  <si>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</si>
  <si>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</si>
  <si>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</si>
  <si>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</si>
  <si>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</si>
  <si>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</si>
  <si>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</si>
  <si>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</si>
  <si>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</si>
  <si>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</si>
  <si>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</si>
  <si>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</si>
  <si>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</si>
  <si>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</si>
  <si>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</si>
  <si>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</si>
  <si>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</si>
  <si>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</si>
  <si>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</si>
  <si>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</si>
  <si>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</si>
  <si>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</si>
  <si>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</si>
  <si>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</si>
  <si>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</si>
  <si>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</si>
  <si>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</si>
  <si>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</si>
  <si>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</si>
  <si>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</si>
  <si>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</si>
  <si>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</si>
  <si>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</si>
  <si>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</si>
  <si>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</si>
  <si>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</si>
  <si>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</si>
  <si>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</si>
  <si>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</si>
  <si>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</si>
  <si>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</si>
  <si>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</si>
  <si>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</si>
  <si>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</si>
  <si>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</si>
  <si>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</si>
  <si>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</si>
  <si>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</si>
  <si>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</si>
  <si>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</si>
  <si>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</si>
  <si>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</si>
  <si>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</si>
  <si>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</si>
  <si>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</si>
  <si>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</si>
  <si>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</si>
  <si>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</si>
  <si>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</si>
  <si>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</si>
  <si>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</si>
  <si>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</si>
  <si>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</si>
  <si>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</si>
  <si>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</si>
  <si>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</si>
  <si>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</si>
  <si>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</si>
  <si>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</si>
  <si>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</si>
  <si>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</si>
  <si>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</si>
  <si>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</si>
  <si>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</si>
  <si>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</si>
  <si>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</si>
  <si>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</si>
  <si>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</si>
  <si>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</si>
  <si>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</si>
  <si>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</si>
  <si>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</si>
  <si>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</si>
  <si>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</si>
  <si>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</si>
  <si>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</si>
  <si>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</si>
  <si>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</si>
  <si>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</si>
  <si>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</si>
  <si>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</si>
  <si>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</si>
  <si>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</si>
  <si>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</si>
  <si>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</si>
  <si>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</si>
  <si>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</si>
  <si>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</si>
  <si>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</si>
  <si>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</si>
  <si>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</si>
  <si>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</si>
  <si>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</si>
  <si>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</si>
  <si>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</si>
  <si>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</si>
  <si>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</si>
  <si>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</si>
  <si>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</si>
  <si>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</si>
  <si>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</si>
  <si>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</si>
  <si>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</si>
  <si>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</si>
  <si>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</si>
  <si>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</si>
  <si>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</si>
  <si>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</si>
  <si>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</si>
  <si>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</si>
  <si>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</si>
  <si>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</si>
  <si>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</si>
  <si>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</si>
  <si>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</si>
  <si>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</si>
  <si>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</si>
  <si>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</si>
  <si>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</si>
  <si>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</si>
  <si>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</si>
  <si>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</si>
  <si>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</si>
  <si>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</si>
  <si>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</si>
  <si>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</si>
  <si>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</si>
  <si>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</si>
  <si>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</si>
  <si>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</si>
  <si>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</si>
  <si>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</si>
  <si>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</si>
  <si>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</si>
  <si>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</si>
  <si>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</si>
  <si>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</si>
  <si>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</si>
  <si>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</si>
  <si>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</si>
  <si>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</si>
  <si>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</si>
  <si>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</si>
  <si>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</si>
  <si>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</si>
  <si>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</si>
  <si>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</si>
  <si>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</si>
  <si>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</si>
  <si>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</si>
  <si>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</si>
  <si>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</si>
  <si>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</si>
  <si>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</si>
  <si>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</si>
  <si>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</si>
  <si>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</si>
  <si>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</si>
  <si>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</si>
  <si>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</si>
  <si>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</si>
  <si>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</si>
  <si>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</si>
  <si>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</si>
  <si>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</si>
  <si>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</si>
  <si>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</si>
  <si>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</si>
  <si>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</si>
  <si>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</si>
  <si>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</si>
  <si>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</si>
  <si>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</si>
  <si>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</si>
  <si>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</si>
  <si>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</si>
  <si>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</si>
  <si>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</si>
  <si>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</si>
  <si>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</si>
  <si>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</si>
  <si>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</si>
  <si>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</si>
  <si>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</si>
  <si>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</si>
  <si>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</si>
  <si>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</si>
  <si>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</si>
  <si>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</si>
  <si>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</si>
  <si>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</si>
  <si>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</si>
  <si>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</si>
  <si>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</si>
  <si>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</si>
  <si>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</si>
  <si>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</si>
  <si>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</si>
  <si>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</si>
  <si>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</si>
  <si>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</si>
  <si>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</si>
  <si>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</si>
  <si>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</si>
  <si>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</si>
  <si>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</si>
  <si>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</si>
  <si>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</si>
  <si>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</si>
  <si>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</si>
  <si>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</si>
  <si>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</si>
  <si>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</si>
  <si>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</si>
  <si>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</si>
  <si>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</si>
  <si>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</si>
  <si>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</si>
  <si>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</si>
  <si>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</si>
  <si>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</si>
  <si>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</si>
  <si>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</si>
  <si>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</si>
  <si>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</si>
  <si>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</si>
  <si>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</si>
  <si>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</si>
  <si>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</si>
  <si>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</si>
  <si>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</si>
  <si>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</si>
  <si>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</si>
  <si>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</si>
  <si>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</si>
  <si>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</si>
  <si>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</si>
  <si>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</si>
  <si>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</si>
  <si>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</si>
  <si>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</si>
  <si>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</si>
  <si>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</si>
  <si>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</si>
  <si>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</si>
  <si>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</si>
  <si>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</si>
  <si>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</si>
  <si>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</si>
  <si>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</si>
  <si>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</si>
  <si>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</si>
  <si>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</si>
  <si>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</si>
  <si>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</si>
  <si>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</si>
  <si>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</si>
  <si>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</si>
  <si>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</si>
  <si>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</si>
  <si>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</si>
  <si>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</si>
  <si>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</si>
  <si>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</si>
  <si>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</si>
  <si>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</si>
  <si>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</si>
  <si>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</si>
  <si>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</si>
  <si>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</si>
  <si>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</si>
  <si>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</si>
  <si>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</si>
  <si>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</si>
  <si>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</si>
  <si>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</si>
  <si>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</si>
  <si>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</si>
  <si>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</si>
  <si>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</si>
  <si>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</si>
  <si>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</si>
  <si>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</si>
  <si>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</si>
  <si>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</si>
  <si>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</si>
  <si>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</si>
  <si>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</si>
  <si>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</si>
  <si>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</si>
  <si>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</si>
  <si>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</si>
  <si>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</si>
  <si>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</si>
  <si>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</si>
  <si>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</si>
  <si>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</si>
  <si>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</si>
  <si>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</si>
  <si>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</si>
  <si>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</si>
  <si>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</si>
  <si>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</si>
  <si>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</si>
  <si>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</si>
  <si>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</si>
  <si>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</si>
  <si>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</si>
  <si>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</si>
  <si>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</si>
  <si>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</si>
  <si>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</si>
  <si>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</si>
  <si>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</si>
  <si>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</si>
  <si>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</si>
  <si>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</si>
  <si>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</si>
  <si>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</si>
  <si>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</si>
  <si>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</si>
  <si>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</si>
  <si>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</si>
  <si>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</si>
  <si>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</si>
  <si>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</si>
  <si>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</si>
  <si>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</si>
  <si>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</si>
  <si>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</si>
  <si>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</si>
  <si>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</si>
  <si>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</si>
  <si>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</si>
  <si>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</si>
  <si>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</si>
  <si>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</si>
  <si>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</si>
  <si>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</si>
  <si>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</si>
  <si>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</si>
  <si>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</si>
  <si>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</si>
  <si>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</si>
  <si>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</si>
  <si>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</si>
  <si>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</si>
  <si>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</si>
  <si>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</si>
  <si>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</si>
  <si>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</si>
  <si>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</si>
  <si>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</si>
  <si>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</si>
  <si>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</si>
  <si>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</si>
  <si>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</si>
  <si>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</si>
  <si>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</si>
  <si>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</si>
  <si>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</si>
  <si>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</si>
  <si>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</si>
  <si>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</si>
  <si>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</si>
  <si>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</si>
  <si>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</si>
  <si>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</si>
  <si>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</si>
  <si>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</si>
  <si>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</si>
  <si>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</si>
  <si>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</si>
  <si>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</si>
  <si>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</si>
  <si>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</si>
  <si>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</si>
  <si>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</si>
  <si>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</si>
  <si>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</si>
  <si>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</si>
  <si>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</si>
  <si>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</si>
  <si>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</si>
  <si>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</si>
  <si>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</si>
  <si>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</si>
  <si>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</si>
  <si>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</si>
  <si>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</si>
  <si>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</si>
  <si>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</si>
  <si>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</si>
  <si>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</si>
  <si>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</si>
  <si>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</si>
  <si>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</si>
  <si>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</si>
  <si>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</si>
  <si>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</si>
  <si>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</si>
  <si>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</si>
  <si>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</si>
  <si>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</si>
  <si>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</si>
  <si>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</si>
  <si>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</si>
  <si>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</si>
  <si>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</si>
  <si>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</si>
  <si>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</si>
  <si>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</si>
  <si>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</si>
  <si>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</si>
  <si>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</si>
  <si>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</si>
  <si>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</si>
  <si>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</si>
  <si>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</si>
  <si>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</si>
  <si>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</si>
  <si>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</si>
  <si>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</si>
  <si>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</si>
  <si>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</si>
  <si>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</si>
  <si>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</si>
  <si>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</si>
  <si>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</si>
  <si>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</si>
  <si>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</si>
  <si>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</si>
  <si>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</si>
  <si>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</si>
  <si>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</si>
  <si>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</si>
  <si>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</si>
  <si>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</si>
  <si>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</si>
  <si>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</si>
  <si>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</si>
  <si>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</si>
  <si>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</si>
  <si>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</si>
  <si>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</si>
  <si>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</si>
  <si>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</si>
  <si>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</si>
  <si>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</si>
  <si>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</si>
  <si>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</si>
  <si>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</si>
  <si>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</si>
  <si>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</si>
  <si>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</si>
  <si>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</si>
  <si>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</si>
  <si>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</si>
  <si>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</si>
  <si>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</si>
  <si>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</si>
  <si>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</si>
  <si>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</si>
  <si>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</si>
  <si>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</si>
  <si>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</si>
  <si>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</si>
  <si>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</si>
  <si>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</si>
  <si>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</si>
  <si>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</si>
  <si>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</si>
  <si>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</si>
  <si>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</si>
  <si>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</si>
  <si>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</si>
  <si>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</si>
  <si>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</si>
  <si>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</si>
  <si>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</si>
  <si>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</si>
  <si>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</si>
  <si>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</si>
  <si>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</si>
  <si>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</si>
  <si>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</si>
  <si>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</si>
  <si>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</si>
  <si>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</si>
  <si>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</si>
  <si>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</si>
  <si>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</si>
  <si>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</si>
  <si>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</si>
  <si>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</si>
  <si>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</si>
  <si>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</si>
  <si>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</si>
  <si>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</si>
  <si>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</si>
  <si>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</si>
  <si>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</si>
  <si>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</si>
  <si>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</si>
  <si>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</si>
  <si>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</si>
  <si>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</si>
  <si>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</si>
  <si>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</si>
  <si>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</si>
  <si>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</si>
  <si>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</si>
  <si>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</si>
  <si>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</si>
  <si>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</si>
  <si>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</si>
  <si>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</si>
  <si>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</si>
  <si>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</si>
  <si>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</si>
  <si>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</si>
  <si>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</si>
  <si>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</si>
  <si>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</si>
  <si>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</si>
  <si>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</si>
  <si>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</si>
  <si>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</si>
  <si>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</si>
  <si>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</si>
  <si>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</si>
  <si>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</si>
  <si>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</si>
  <si>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</si>
  <si>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</si>
  <si>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</si>
  <si>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</si>
  <si>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</si>
  <si>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</si>
  <si>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</si>
  <si>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</si>
  <si>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</si>
  <si>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</si>
  <si>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</si>
  <si>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</si>
  <si>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</si>
  <si>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</si>
  <si>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</si>
  <si>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</si>
  <si>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</si>
  <si>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</si>
  <si>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</si>
  <si>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</si>
  <si>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</si>
  <si>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</si>
  <si>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</si>
  <si>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</si>
  <si>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</si>
  <si>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</si>
  <si>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</si>
  <si>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</si>
  <si>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</si>
  <si>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</si>
  <si>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</si>
  <si>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</si>
  <si>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</si>
  <si>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</si>
  <si>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</si>
  <si>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</si>
  <si>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</si>
  <si>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</si>
  <si>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</si>
  <si>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</si>
  <si>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</si>
  <si>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</si>
  <si>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</si>
  <si>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</si>
  <si>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</si>
  <si>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</si>
  <si>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</si>
  <si>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</si>
  <si>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</si>
  <si>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</si>
  <si>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</si>
  <si>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</si>
  <si>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</si>
  <si>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</si>
  <si>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</si>
  <si>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</si>
  <si>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</si>
  <si>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</si>
  <si>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</si>
  <si>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</si>
  <si>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</si>
  <si>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</si>
  <si>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</si>
  <si>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</si>
  <si>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</si>
  <si>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</si>
  <si>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</si>
  <si>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</si>
  <si>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</si>
  <si>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</si>
  <si>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</si>
  <si>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</si>
  <si>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</si>
  <si>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</si>
  <si>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</si>
  <si>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</si>
  <si>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</si>
  <si>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</si>
  <si>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</si>
  <si>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</si>
  <si>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</si>
  <si>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</si>
  <si>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</si>
  <si>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</si>
  <si>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</si>
  <si>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</si>
  <si>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</si>
  <si>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</si>
  <si>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</si>
  <si>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</si>
  <si>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</si>
  <si>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</si>
  <si>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</si>
  <si>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</si>
  <si>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</si>
  <si>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</si>
  <si>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</si>
  <si>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</si>
  <si>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</si>
  <si>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</si>
  <si>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</si>
  <si>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</si>
  <si>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</si>
  <si>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</si>
  <si>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</si>
  <si>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</si>
  <si>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</si>
  <si>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</si>
  <si>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</si>
  <si>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</si>
  <si>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</si>
  <si>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</si>
  <si>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</si>
  <si>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</si>
  <si>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</si>
  <si>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</si>
  <si>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</si>
  <si>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</si>
  <si>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</si>
  <si>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</si>
  <si>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</si>
  <si>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</si>
  <si>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</si>
  <si>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</si>
  <si>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</si>
  <si>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</si>
  <si>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</si>
  <si>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</si>
  <si>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</si>
  <si>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</si>
  <si>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</si>
  <si>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</si>
  <si>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</si>
  <si>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</si>
  <si>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</si>
  <si>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</si>
  <si>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</si>
  <si>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</si>
  <si>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</si>
  <si>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</si>
  <si>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</si>
  <si>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</si>
  <si>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</si>
  <si>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</si>
  <si>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</si>
  <si>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</si>
  <si>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</si>
  <si>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</si>
  <si>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</si>
  <si>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</si>
  <si>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</si>
  <si>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</si>
  <si>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</si>
  <si>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</si>
  <si>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</si>
  <si>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</si>
  <si>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</si>
  <si>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</si>
  <si>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</si>
  <si>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</si>
  <si>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</si>
  <si>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</si>
  <si>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</si>
  <si>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</si>
  <si>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</si>
  <si>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</si>
  <si>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</si>
  <si>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</si>
  <si>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</si>
  <si>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</si>
  <si>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</si>
  <si>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</si>
  <si>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</si>
  <si>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</si>
  <si>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</si>
  <si>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</si>
  <si>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</si>
  <si>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</si>
  <si>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</si>
  <si>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</si>
  <si>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</si>
  <si>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</si>
  <si>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</si>
  <si>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</si>
  <si>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</si>
  <si>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</si>
  <si>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</si>
  <si>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</si>
  <si>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</si>
  <si>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</si>
  <si>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</si>
  <si>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</si>
  <si>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</si>
  <si>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</si>
  <si>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</si>
  <si>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</si>
  <si>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</si>
  <si>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</si>
  <si>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</si>
  <si>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</si>
  <si>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</si>
  <si>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</si>
  <si>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</si>
  <si>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</si>
  <si>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</si>
  <si>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</si>
  <si>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</si>
  <si>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</si>
  <si>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</si>
  <si>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</si>
  <si>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</si>
  <si>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</si>
  <si>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</si>
  <si>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</si>
  <si>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</si>
  <si>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</si>
  <si>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</si>
  <si>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</si>
  <si>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</si>
  <si>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</si>
  <si>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</si>
  <si>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</si>
  <si>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</si>
  <si>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</si>
  <si>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</si>
  <si>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</si>
  <si>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</si>
  <si>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</si>
  <si>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</si>
  <si>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</si>
  <si>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</si>
  <si>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</si>
  <si>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</si>
  <si>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</si>
  <si>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</si>
  <si>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</si>
  <si>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</si>
  <si>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</si>
  <si>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</si>
  <si>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</si>
  <si>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</si>
  <si>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</si>
  <si>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</si>
  <si>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</si>
  <si>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</si>
  <si>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</si>
  <si>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</si>
  <si>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</si>
  <si>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</si>
  <si>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</si>
  <si>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</si>
  <si>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</si>
  <si>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</si>
  <si>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</si>
  <si>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</si>
  <si>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</si>
  <si>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</si>
  <si>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</si>
  <si>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</si>
  <si>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</si>
  <si>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</si>
  <si>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</si>
  <si>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</si>
  <si>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</si>
  <si>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</si>
  <si>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</si>
  <si>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</si>
  <si>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</si>
  <si>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</si>
  <si>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</si>
  <si>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</si>
  <si>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</si>
  <si>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</si>
  <si>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</si>
  <si>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</si>
  <si>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</si>
  <si>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</si>
  <si>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</si>
  <si>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</si>
  <si>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</si>
  <si>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</si>
  <si>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</si>
  <si>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</si>
  <si>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</si>
  <si>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</si>
  <si>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</si>
  <si>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</si>
  <si>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</si>
  <si>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</si>
  <si>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</si>
  <si>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</si>
  <si>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</si>
  <si>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</si>
  <si>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</si>
  <si>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</si>
  <si>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</si>
  <si>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</si>
  <si>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</si>
  <si>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</si>
  <si>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</si>
  <si>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</si>
  <si>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</si>
  <si>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</si>
  <si>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</si>
  <si>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</si>
  <si>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</si>
  <si>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</si>
  <si>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</si>
  <si>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</si>
  <si>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</si>
  <si>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</si>
  <si>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</si>
  <si>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</si>
  <si>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</si>
  <si>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</si>
  <si>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</si>
  <si>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</si>
  <si>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</si>
  <si>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</si>
  <si>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</si>
  <si>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</si>
  <si>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</si>
  <si>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</si>
  <si>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</si>
  <si>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</si>
  <si>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</si>
  <si>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</si>
  <si>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</si>
  <si>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</si>
  <si>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</si>
  <si>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</si>
  <si>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</si>
  <si>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</si>
  <si>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</si>
  <si>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</si>
  <si>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</si>
  <si>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</si>
  <si>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</si>
  <si>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</si>
  <si>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</si>
  <si>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</si>
  <si>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</si>
  <si>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</si>
  <si>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</si>
  <si>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</si>
  <si>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</si>
  <si>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</si>
  <si>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</si>
  <si>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</si>
  <si>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</si>
  <si>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</si>
  <si>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</si>
  <si>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</si>
  <si>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</si>
  <si>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</si>
  <si>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</si>
  <si>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</si>
  <si>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</si>
  <si>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</si>
  <si>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</si>
  <si>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</si>
  <si>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</si>
  <si>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</si>
  <si>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</si>
  <si>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</si>
  <si>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</si>
  <si>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</si>
  <si>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</si>
  <si>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</si>
  <si>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</si>
  <si>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</si>
  <si>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</si>
  <si>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</si>
  <si>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</si>
  <si>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</si>
  <si>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</si>
  <si>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</si>
  <si>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</si>
  <si>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</si>
  <si>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</si>
  <si>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</si>
  <si>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</si>
  <si>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</si>
  <si>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</si>
  <si>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</si>
  <si>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</si>
  <si>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</si>
  <si>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</si>
  <si>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</si>
  <si>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</si>
  <si>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</si>
  <si>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</si>
  <si>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</si>
  <si>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</si>
  <si>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</si>
  <si>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</si>
  <si>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</si>
  <si>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</si>
  <si>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</si>
  <si>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</si>
  <si>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</si>
  <si>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</si>
  <si>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</si>
  <si>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</si>
  <si>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</si>
  <si>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</si>
  <si>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</si>
  <si>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</si>
  <si>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</si>
  <si>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</si>
  <si>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</si>
  <si>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</si>
  <si>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</si>
  <si>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</si>
  <si>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</si>
  <si>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</si>
  <si>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</si>
  <si>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</si>
  <si>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</si>
  <si>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</si>
  <si>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</si>
  <si>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</si>
  <si>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</si>
  <si>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</si>
  <si>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</si>
  <si>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</si>
  <si>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</si>
  <si>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</si>
  <si>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</si>
  <si>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</si>
  <si>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</si>
  <si>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</si>
  <si>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</si>
  <si>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</si>
  <si>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</si>
  <si>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</si>
  <si>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</si>
  <si>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</si>
  <si>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</si>
  <si>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</si>
  <si>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</si>
  <si>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</si>
  <si>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</si>
  <si>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</si>
  <si>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</si>
  <si>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</si>
  <si>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</si>
  <si>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</si>
  <si>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</si>
  <si>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</si>
  <si>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</si>
  <si>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</si>
  <si>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</si>
  <si>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</si>
  <si>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</si>
  <si>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</si>
  <si>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</si>
  <si>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</si>
  <si>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</si>
  <si>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</si>
  <si>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</si>
  <si>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</si>
  <si>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</si>
  <si>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</si>
  <si>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</si>
  <si>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</si>
  <si>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</si>
  <si>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</si>
  <si>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</si>
  <si>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</si>
  <si>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</si>
  <si>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</si>
  <si>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</si>
  <si>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</si>
  <si>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</si>
  <si>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</si>
  <si>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</si>
  <si>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</si>
  <si>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</si>
  <si>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</si>
  <si>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</si>
  <si>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</si>
  <si>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</si>
  <si>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</si>
  <si>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</si>
  <si>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</si>
  <si>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</si>
  <si>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</si>
  <si>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</si>
  <si>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</si>
  <si>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</si>
  <si>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</si>
  <si>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</si>
  <si>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</si>
  <si>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</si>
  <si>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</si>
  <si>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</si>
  <si>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</si>
  <si>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</si>
  <si>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</si>
  <si>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</si>
  <si>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</si>
  <si>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</si>
  <si>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</si>
  <si>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</si>
  <si>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</si>
  <si>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</si>
  <si>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</si>
  <si>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</si>
  <si>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</si>
  <si>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</si>
  <si>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</si>
  <si>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</si>
  <si>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</si>
  <si>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</si>
  <si>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</si>
  <si>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</si>
  <si>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</si>
  <si>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</si>
  <si>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</si>
  <si>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</si>
  <si>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</si>
  <si>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</si>
  <si>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</si>
  <si>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</si>
  <si>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</si>
  <si>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</si>
  <si>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</si>
  <si>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</si>
  <si>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</si>
  <si>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</si>
  <si>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</si>
  <si>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</si>
  <si>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</si>
  <si>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</si>
  <si>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</si>
  <si>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</si>
  <si>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</si>
  <si>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</si>
  <si>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</si>
  <si>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</si>
  <si>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</si>
  <si>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</si>
  <si>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</si>
  <si>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</si>
  <si>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</si>
  <si>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</si>
  <si>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</si>
  <si>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</si>
  <si>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</si>
  <si>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</si>
  <si>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</si>
  <si>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</si>
  <si>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</si>
  <si>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</si>
  <si>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</si>
  <si>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</si>
  <si>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</si>
  <si>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</si>
  <si>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</si>
  <si>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</si>
  <si>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</si>
  <si>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</si>
  <si>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</si>
  <si>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</si>
  <si>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</si>
  <si>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</si>
  <si>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</si>
  <si>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</si>
  <si>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</si>
  <si>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</si>
  <si>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</si>
  <si>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</si>
  <si>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</si>
  <si>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</si>
  <si>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</si>
  <si>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</si>
  <si>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</si>
  <si>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</si>
  <si>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</si>
  <si>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</si>
  <si>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</si>
  <si>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</si>
  <si>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</si>
  <si>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</si>
  <si>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</si>
  <si>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</si>
  <si>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</si>
  <si>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</si>
  <si>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</si>
  <si>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</si>
  <si>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</si>
  <si>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</si>
  <si>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</si>
  <si>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</si>
  <si>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</si>
  <si>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</si>
  <si>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</si>
  <si>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</si>
  <si>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</si>
  <si>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</si>
  <si>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</si>
  <si>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</si>
  <si>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</si>
  <si>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</si>
  <si>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</si>
  <si>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</si>
  <si>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</si>
  <si>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</si>
  <si>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</si>
  <si>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</si>
  <si>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</si>
  <si>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</si>
  <si>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</si>
  <si>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</si>
  <si>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</si>
  <si>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</si>
  <si>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</si>
  <si>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</si>
  <si>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</si>
  <si>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</si>
  <si>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</si>
  <si>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</si>
  <si>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</si>
  <si>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</si>
  <si>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</si>
  <si>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</si>
  <si>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</si>
  <si>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</si>
  <si>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</si>
  <si>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</si>
  <si>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</si>
  <si>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</si>
  <si>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</si>
  <si>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</si>
  <si>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</si>
  <si>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</si>
  <si>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</si>
  <si>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</si>
  <si>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</si>
  <si>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</si>
  <si>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</si>
  <si>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</si>
  <si>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</si>
  <si>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</si>
  <si>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</si>
  <si>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</si>
  <si>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</si>
  <si>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</si>
  <si>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</si>
  <si>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</si>
  <si>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</si>
  <si>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</si>
  <si>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</si>
  <si>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</si>
  <si>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</si>
  <si>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</si>
  <si>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</si>
  <si>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</si>
  <si>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</si>
  <si>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</si>
  <si>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</si>
  <si>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</si>
  <si>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</si>
  <si>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</si>
  <si>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</si>
  <si>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</si>
  <si>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</si>
  <si>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</si>
  <si>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</si>
  <si>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</si>
  <si>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</si>
  <si>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</si>
  <si>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</si>
  <si>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</si>
  <si>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</si>
  <si>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</si>
  <si>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</si>
  <si>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</si>
  <si>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</si>
  <si>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</si>
  <si>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</si>
  <si>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</si>
  <si>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</si>
  <si>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</si>
  <si>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</si>
  <si>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</si>
  <si>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</si>
  <si>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</si>
  <si>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</si>
  <si>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</si>
  <si>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</si>
  <si>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</si>
  <si>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</si>
  <si>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</si>
  <si>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</si>
  <si>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</si>
  <si>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</si>
  <si>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</si>
  <si>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</si>
  <si>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</si>
  <si>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</si>
  <si>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</si>
  <si>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</si>
  <si>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</si>
  <si>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</si>
  <si>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</si>
  <si>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</si>
  <si>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</si>
  <si>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</si>
  <si>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</si>
  <si>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</si>
  <si>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</si>
  <si>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</si>
  <si>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</si>
  <si>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</si>
  <si>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</si>
  <si>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</si>
  <si>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</si>
  <si>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</si>
  <si>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</si>
  <si>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</si>
  <si>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</si>
  <si>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</si>
  <si>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</si>
  <si>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</si>
  <si>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</si>
  <si>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</si>
  <si>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</si>
  <si>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</si>
  <si>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</si>
  <si>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</si>
  <si>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</si>
  <si>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</si>
  <si>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</si>
  <si>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</si>
  <si>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</si>
  <si>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</si>
  <si>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</si>
  <si>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</si>
  <si>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</si>
  <si>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</si>
  <si>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</si>
  <si>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</si>
  <si>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</si>
  <si>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</si>
  <si>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</si>
  <si>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</si>
  <si>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</si>
  <si>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</si>
  <si>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</si>
  <si>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</si>
  <si>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</si>
  <si>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</si>
  <si>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</si>
  <si>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</si>
  <si>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</si>
  <si>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</si>
  <si>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</si>
  <si>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</si>
  <si>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</si>
  <si>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</si>
  <si>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</si>
  <si>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</si>
  <si>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</si>
  <si>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</si>
  <si>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</si>
  <si>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</si>
  <si>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</si>
  <si>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</si>
  <si>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</si>
  <si>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</si>
  <si>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</si>
  <si>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</si>
  <si>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</si>
  <si>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</si>
  <si>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</si>
  <si>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</si>
  <si>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</si>
  <si>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</si>
  <si>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</si>
  <si>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</si>
  <si>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</si>
  <si>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</si>
  <si>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</si>
  <si>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</si>
  <si>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</si>
  <si>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</si>
  <si>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</si>
  <si>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</si>
  <si>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</si>
  <si>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</si>
  <si>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</si>
  <si>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</si>
  <si>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</si>
  <si>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</si>
  <si>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</si>
  <si>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</si>
  <si>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</si>
  <si>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</si>
  <si>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</si>
  <si>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</si>
  <si>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</si>
  <si>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</si>
  <si>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</si>
  <si>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</si>
  <si>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</si>
  <si>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</si>
  <si>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</si>
  <si>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</si>
  <si>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</si>
  <si>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</si>
  <si>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</si>
  <si>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</si>
  <si>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</si>
  <si>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</si>
  <si>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</si>
  <si>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</si>
  <si>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</si>
  <si>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</si>
  <si>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</si>
  <si>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</si>
  <si>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</si>
  <si>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</si>
  <si>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</si>
  <si>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</si>
  <si>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</si>
  <si>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</si>
  <si>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</si>
  <si>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</si>
  <si>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</si>
  <si>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</si>
  <si>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</si>
  <si>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</si>
  <si>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</si>
  <si>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</si>
  <si>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</si>
  <si>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</si>
  <si>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</si>
  <si>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</si>
  <si>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</si>
  <si>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</si>
  <si>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</si>
  <si>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</si>
  <si>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</si>
  <si>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</si>
  <si>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</si>
  <si>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</si>
  <si>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</si>
  <si>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</si>
  <si>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</si>
  <si>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</si>
  <si>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</si>
  <si>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</si>
  <si>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</si>
  <si>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</si>
  <si>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</si>
  <si>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</si>
  <si>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</si>
  <si>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</si>
  <si>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</si>
  <si>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</si>
  <si>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</si>
  <si>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</si>
  <si>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</si>
  <si>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</si>
  <si>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</si>
  <si>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</si>
  <si>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</si>
  <si>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</si>
  <si>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</si>
  <si>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</si>
  <si>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</si>
  <si>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</si>
  <si>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</si>
  <si>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</si>
  <si>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</si>
  <si>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</si>
  <si>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</si>
  <si>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</si>
  <si>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</si>
  <si>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</si>
  <si>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</si>
  <si>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</si>
  <si>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</si>
  <si>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</si>
  <si>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</si>
  <si>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</si>
  <si>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</si>
  <si>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</si>
  <si>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</si>
  <si>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</si>
  <si>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</si>
  <si>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</si>
  <si>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</si>
  <si>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</si>
  <si>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</si>
  <si>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</si>
  <si>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</si>
  <si>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</si>
  <si>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</si>
  <si>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</si>
  <si>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</si>
  <si>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</si>
  <si>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</si>
  <si>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</si>
  <si>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</si>
  <si>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</si>
  <si>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</si>
  <si>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</si>
  <si>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</si>
  <si>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</si>
  <si>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</si>
  <si>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</si>
  <si>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</si>
  <si>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</si>
  <si>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</si>
  <si>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</si>
  <si>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</si>
  <si>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</si>
  <si>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</si>
  <si>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</si>
  <si>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</si>
  <si>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</si>
  <si>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</si>
  <si>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</si>
  <si>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</si>
  <si>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</si>
  <si>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</si>
  <si>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</si>
  <si>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</si>
  <si>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</si>
  <si>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</si>
  <si>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</si>
  <si>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</si>
  <si>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</si>
  <si>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</si>
  <si>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</si>
  <si>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</si>
  <si>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</si>
  <si>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</si>
  <si>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</si>
  <si>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</si>
  <si>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</si>
  <si>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</si>
  <si>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</si>
  <si>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</si>
  <si>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</si>
  <si>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</si>
  <si>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</si>
  <si>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</si>
  <si>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</si>
  <si>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</si>
  <si>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</si>
  <si>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</si>
  <si>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</si>
  <si>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</si>
  <si>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</si>
  <si>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</si>
  <si>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</si>
  <si>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</si>
  <si>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</si>
  <si>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</si>
  <si>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</si>
  <si>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</si>
  <si>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</si>
  <si>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</si>
  <si>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</si>
  <si>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</si>
  <si>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</si>
  <si>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</si>
  <si>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</si>
  <si>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</si>
  <si>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</si>
  <si>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</si>
  <si>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</si>
  <si>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</si>
  <si>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</si>
  <si>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</si>
  <si>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</si>
  <si>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</si>
  <si>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</si>
  <si>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</si>
  <si>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</si>
  <si>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</si>
  <si>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</si>
  <si>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</si>
  <si>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</si>
  <si>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</si>
  <si>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</si>
  <si>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</si>
  <si>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</si>
  <si>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</si>
  <si>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</si>
  <si>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</si>
  <si>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</si>
  <si>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</si>
  <si>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</si>
  <si>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</si>
  <si>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</si>
  <si>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</si>
  <si>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</si>
  <si>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</si>
  <si>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</si>
  <si>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</si>
  <si>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</si>
  <si>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</si>
  <si>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</si>
  <si>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</si>
  <si>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</si>
  <si>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</si>
  <si>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</si>
  <si>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</si>
  <si>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</si>
  <si>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</si>
  <si>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</si>
  <si>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</si>
  <si>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</si>
  <si>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</si>
  <si>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</si>
  <si>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</si>
  <si>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</si>
  <si>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</si>
  <si>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</si>
  <si>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</si>
  <si>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</si>
  <si>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</si>
  <si>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</si>
  <si>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</si>
  <si>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</si>
  <si>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</si>
  <si>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</si>
  <si>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</si>
  <si>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</si>
  <si>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</si>
  <si>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</si>
  <si>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</si>
  <si>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</si>
  <si>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</si>
  <si>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</si>
  <si>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</si>
  <si>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</si>
  <si>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</si>
  <si>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</si>
  <si>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</si>
  <si>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</si>
  <si>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</si>
  <si>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</si>
  <si>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</si>
  <si>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</si>
  <si>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</si>
  <si>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</si>
  <si>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</si>
  <si>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</si>
  <si>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</si>
  <si>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</si>
  <si>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</si>
  <si>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</si>
  <si>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</si>
  <si>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</si>
  <si>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</si>
  <si>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</si>
  <si>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</si>
  <si>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</si>
  <si>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</si>
  <si>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</si>
  <si>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</si>
  <si>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</si>
  <si>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</si>
  <si>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</si>
  <si>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</si>
  <si>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</si>
  <si>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</si>
  <si>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</si>
  <si>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</si>
  <si>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</si>
  <si>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</si>
  <si>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</si>
  <si>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</si>
  <si>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</si>
  <si>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</si>
  <si>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</si>
  <si>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</si>
  <si>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</si>
  <si>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</si>
  <si>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</si>
  <si>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</si>
  <si>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</si>
  <si>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</si>
  <si>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</si>
  <si>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</si>
  <si>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</si>
  <si>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</si>
  <si>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</si>
  <si>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</si>
  <si>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</si>
  <si>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</si>
  <si>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</si>
  <si>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</si>
  <si>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</si>
  <si>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</si>
  <si>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</si>
  <si>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</si>
  <si>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</si>
  <si>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</si>
  <si>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</si>
  <si>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</si>
  <si>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</si>
  <si>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</si>
  <si>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</si>
  <si>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</si>
  <si>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</si>
  <si>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</si>
  <si>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</si>
  <si>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</si>
  <si>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</si>
  <si>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</si>
  <si>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</si>
  <si>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</si>
  <si>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</si>
  <si>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</si>
  <si>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</si>
  <si>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</si>
  <si>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</si>
  <si>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</si>
  <si>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</si>
  <si>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</si>
  <si>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</si>
  <si>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</si>
  <si>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</si>
  <si>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</si>
  <si>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</si>
  <si>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</si>
  <si>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</si>
  <si>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</si>
  <si>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</si>
  <si>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</si>
  <si>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</si>
  <si>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</si>
  <si>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</si>
  <si>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</si>
  <si>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</si>
  <si>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</si>
  <si>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</si>
  <si>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</si>
  <si>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</si>
  <si>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</si>
  <si>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</si>
  <si>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</si>
  <si>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</si>
  <si>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</si>
  <si>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</si>
  <si>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</si>
  <si>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</si>
  <si>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</si>
  <si>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</si>
  <si>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</si>
  <si>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</si>
  <si>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</si>
  <si>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</si>
  <si>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</si>
  <si>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</si>
  <si>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</si>
  <si>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</si>
  <si>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</si>
  <si>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</si>
  <si>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</si>
  <si>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</si>
  <si>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</si>
  <si>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</si>
  <si>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</si>
  <si>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</si>
  <si>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</si>
  <si>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</si>
  <si>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</si>
  <si>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</si>
  <si>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</si>
  <si>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</si>
  <si>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</si>
  <si>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</si>
  <si>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</si>
  <si>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</si>
  <si>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</si>
  <si>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</si>
  <si>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</si>
  <si>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</si>
  <si>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</si>
  <si>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</si>
  <si>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</si>
  <si>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</si>
  <si>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</si>
  <si>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</si>
  <si>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</si>
  <si>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</si>
  <si>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</si>
  <si>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</si>
  <si>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</si>
  <si>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</si>
  <si>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</si>
  <si>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</si>
  <si>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</si>
  <si>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</si>
  <si>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</si>
  <si>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</si>
  <si>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</si>
  <si>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</si>
  <si>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</si>
  <si>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</si>
  <si>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</si>
  <si>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</si>
  <si>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</si>
  <si>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</si>
  <si>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</si>
  <si>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</si>
  <si>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</si>
  <si>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</si>
  <si>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</si>
  <si>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</si>
  <si>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</si>
  <si>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</si>
  <si>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</si>
  <si>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</si>
  <si>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</si>
  <si>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</si>
  <si>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</si>
  <si>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</si>
  <si>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</si>
  <si>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</si>
  <si>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</si>
  <si>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</si>
  <si>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</si>
  <si>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</si>
  <si>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</si>
  <si>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</si>
  <si>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</si>
  <si>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</si>
  <si>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</si>
  <si>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</si>
  <si>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</si>
  <si>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</si>
  <si>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</si>
  <si>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</si>
  <si>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</si>
  <si>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</si>
  <si>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</si>
  <si>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</si>
  <si>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</si>
  <si>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</si>
  <si>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</si>
  <si>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</si>
  <si>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</si>
  <si>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</si>
  <si>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</si>
  <si>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</si>
  <si>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</si>
  <si>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</si>
  <si>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</si>
  <si>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</si>
  <si>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</si>
  <si>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</si>
  <si>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</si>
  <si>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</si>
  <si>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</si>
  <si>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</si>
  <si>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</si>
  <si>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</si>
  <si>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</si>
  <si>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</si>
  <si>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</si>
  <si>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</si>
  <si>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</si>
  <si>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</si>
  <si>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</si>
  <si>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</si>
  <si>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</si>
  <si>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</si>
  <si>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</si>
  <si>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</si>
  <si>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</si>
  <si>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</si>
  <si>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</si>
  <si>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</si>
  <si>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</si>
  <si>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</si>
  <si>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</si>
  <si>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</si>
  <si>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</si>
  <si>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</si>
  <si>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</si>
  <si>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</si>
  <si>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</si>
  <si>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</si>
  <si>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</si>
  <si>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</si>
  <si>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</si>
  <si>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</si>
  <si>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</si>
  <si>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</si>
  <si>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</si>
  <si>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</si>
  <si>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</si>
  <si>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</si>
  <si>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</si>
  <si>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</si>
  <si>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</si>
  <si>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</si>
  <si>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</si>
  <si>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</si>
  <si>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</si>
  <si>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</si>
  <si>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</si>
  <si>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</si>
  <si>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</si>
  <si>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</si>
  <si>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</si>
  <si>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</si>
  <si>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</si>
  <si>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</si>
  <si>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</si>
  <si>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</si>
  <si>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</si>
  <si>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</si>
  <si>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</si>
  <si>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</si>
  <si>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</si>
  <si>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</si>
  <si>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</si>
  <si>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</si>
  <si>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</si>
  <si>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</si>
  <si>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</si>
  <si>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</si>
  <si>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</si>
  <si>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</si>
  <si>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</si>
  <si>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</si>
  <si>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</si>
  <si>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</si>
  <si>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</si>
  <si>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</si>
  <si>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</si>
  <si>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</si>
  <si>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</si>
  <si>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</si>
  <si>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</si>
  <si>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</si>
  <si>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</si>
  <si>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</si>
  <si>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</si>
  <si>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</si>
  <si>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</si>
  <si>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</si>
  <si>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</si>
  <si>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</si>
  <si>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</si>
  <si>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</si>
  <si>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</si>
  <si>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</si>
  <si>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</si>
  <si>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</si>
  <si>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</si>
  <si>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</si>
  <si>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</si>
  <si>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</si>
  <si>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</si>
  <si>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</si>
  <si>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</si>
  <si>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</si>
  <si>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</si>
  <si>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</si>
  <si>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</si>
  <si>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</si>
  <si>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</si>
  <si>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</si>
  <si>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</si>
  <si>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</si>
  <si>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</si>
  <si>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</si>
  <si>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</si>
  <si>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</si>
  <si>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</si>
  <si>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</si>
  <si>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</si>
  <si>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</si>
  <si>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</si>
  <si>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</si>
  <si>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</si>
  <si>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</si>
  <si>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</si>
  <si>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</si>
  <si>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</si>
  <si>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</si>
  <si>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</si>
  <si>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</si>
  <si>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</si>
  <si>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</si>
  <si>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</si>
  <si>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</si>
  <si>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</si>
  <si>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</si>
  <si>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</si>
  <si>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</si>
  <si>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</si>
  <si>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</si>
  <si>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</si>
  <si>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</si>
  <si>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</si>
  <si>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</si>
  <si>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</si>
  <si>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</si>
  <si>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</si>
  <si>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</si>
  <si>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</si>
  <si>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</si>
  <si>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</si>
  <si>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</si>
  <si>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</si>
  <si>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</si>
  <si>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</si>
  <si>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</si>
  <si>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</si>
  <si>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</si>
  <si>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</si>
  <si>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</si>
  <si>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</si>
  <si>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</si>
  <si>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</si>
  <si>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</si>
  <si>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</si>
  <si>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</si>
  <si>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</si>
  <si>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</si>
  <si>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</si>
  <si>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</si>
  <si>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</si>
  <si>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</si>
  <si>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</si>
  <si>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</si>
  <si>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</si>
  <si>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</si>
  <si>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</si>
  <si>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</si>
  <si>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</si>
  <si>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</si>
  <si>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</si>
  <si>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</si>
  <si>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</si>
  <si>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</si>
  <si>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</si>
  <si>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</si>
  <si>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</si>
  <si>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</si>
  <si>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</si>
  <si>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</si>
  <si>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</si>
  <si>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</si>
  <si>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</si>
  <si>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</si>
  <si>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</si>
  <si>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</si>
  <si>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</si>
  <si>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</si>
  <si>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</si>
  <si>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</si>
  <si>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</si>
  <si>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</si>
  <si>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</si>
  <si>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</si>
  <si>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</si>
  <si>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</si>
  <si>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</si>
  <si>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</si>
  <si>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</si>
  <si>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</si>
  <si>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</si>
  <si>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</si>
  <si>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</si>
  <si>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</si>
  <si>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</si>
  <si>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</si>
  <si>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</si>
  <si>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</si>
  <si>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</si>
  <si>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</si>
  <si>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</si>
  <si>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</si>
  <si>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</si>
  <si>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</si>
  <si>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</si>
  <si>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</si>
  <si>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</si>
  <si>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</si>
  <si>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</si>
  <si>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</si>
  <si>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</si>
  <si>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</si>
  <si>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</si>
  <si>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</si>
  <si>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</si>
  <si>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</si>
  <si>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</si>
  <si>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</si>
  <si>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</si>
  <si>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</si>
  <si>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</si>
  <si>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</si>
  <si>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</si>
  <si>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</si>
  <si>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</si>
  <si>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</si>
  <si>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</si>
  <si>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</si>
  <si>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</si>
  <si>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</si>
  <si>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</si>
  <si>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</si>
  <si>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</si>
  <si>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</si>
  <si>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</si>
  <si>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</si>
  <si>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</si>
  <si>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</si>
  <si>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</si>
  <si>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</si>
  <si>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</si>
  <si>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</si>
  <si>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</si>
  <si>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</si>
  <si>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</si>
  <si>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</si>
  <si>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</si>
  <si>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</si>
  <si>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</si>
  <si>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</si>
  <si>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</si>
  <si>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</si>
  <si>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</si>
  <si>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</si>
  <si>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</si>
  <si>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</si>
  <si>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</si>
  <si>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</si>
  <si>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</si>
  <si>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</si>
  <si>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</si>
  <si>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</si>
  <si>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</si>
  <si>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</si>
  <si>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</si>
  <si>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</si>
  <si>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</si>
  <si>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</si>
  <si>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</si>
  <si>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</si>
  <si>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</si>
  <si>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</si>
  <si>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</si>
  <si>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</si>
  <si>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</si>
  <si>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</si>
  <si>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</si>
  <si>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</si>
  <si>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</si>
  <si>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</si>
  <si>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</si>
  <si>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</si>
  <si>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</si>
  <si>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</si>
  <si>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</si>
  <si>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</si>
  <si>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</si>
  <si>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</si>
  <si>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</si>
  <si>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</si>
  <si>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</si>
  <si>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</si>
  <si>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</si>
  <si>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</si>
  <si>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</si>
  <si>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</si>
  <si>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</si>
  <si>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</si>
  <si>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</si>
  <si>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</si>
  <si>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</si>
  <si>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</si>
  <si>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</si>
  <si>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</si>
  <si>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</si>
  <si>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</si>
  <si>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</si>
  <si>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</si>
  <si>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</si>
  <si>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</si>
  <si>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</si>
  <si>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</si>
  <si>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</si>
  <si>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</si>
  <si>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</si>
  <si>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</si>
  <si>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</si>
  <si>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</si>
  <si>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</si>
  <si>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</si>
  <si>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</si>
  <si>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</si>
  <si>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</si>
  <si>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</si>
  <si>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</si>
  <si>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</si>
  <si>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</si>
  <si>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</si>
  <si>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</si>
  <si>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</si>
  <si>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</si>
  <si>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</si>
  <si>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</si>
  <si>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</si>
  <si>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</si>
  <si>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</si>
  <si>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</si>
  <si>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</si>
  <si>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</si>
  <si>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</si>
  <si>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</si>
  <si>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</si>
  <si>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</si>
  <si>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</si>
  <si>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</si>
  <si>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</si>
  <si>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</si>
  <si>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</si>
  <si>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</si>
  <si>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</si>
  <si>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</si>
  <si>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</si>
  <si>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</si>
  <si>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</si>
  <si>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</si>
  <si>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</si>
  <si>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</si>
  <si>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</si>
  <si>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</si>
  <si>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</si>
  <si>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</si>
  <si>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</si>
  <si>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</si>
  <si>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</si>
  <si>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</si>
  <si>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</si>
  <si>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</si>
  <si>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</si>
  <si>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</si>
  <si>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</si>
  <si>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</si>
  <si>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</si>
  <si>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</si>
  <si>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</si>
  <si>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</si>
  <si>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</si>
  <si>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</si>
  <si>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</si>
  <si>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</si>
  <si>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</si>
  <si>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</si>
  <si>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</si>
  <si>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</si>
  <si>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</si>
  <si>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</si>
  <si>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</si>
  <si>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</si>
  <si>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</si>
  <si>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</si>
  <si>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</si>
  <si>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</si>
  <si>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</si>
  <si>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</si>
  <si>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</si>
  <si>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</si>
  <si>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</si>
  <si>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</si>
  <si>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</si>
  <si>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</si>
  <si>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</si>
  <si>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</si>
  <si>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</si>
  <si>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</si>
  <si>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</si>
  <si>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</si>
  <si>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</si>
  <si>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</si>
  <si>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</si>
  <si>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</si>
  <si>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</si>
  <si>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</si>
  <si>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</si>
  <si>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</si>
  <si>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</si>
  <si>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</si>
  <si>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</si>
  <si>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</si>
  <si>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</si>
  <si>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</si>
  <si>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</si>
  <si>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</si>
  <si>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</si>
  <si>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</si>
  <si>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</si>
  <si>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</si>
  <si>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</si>
  <si>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</si>
  <si>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</si>
  <si>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</si>
  <si>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</si>
  <si>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</si>
  <si>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</si>
  <si>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</si>
  <si>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</si>
  <si>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</si>
  <si>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</si>
  <si>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</si>
  <si>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</si>
  <si>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</si>
  <si>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</si>
  <si>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</si>
  <si>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</si>
  <si>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</si>
  <si>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</si>
  <si>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</si>
  <si>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</si>
  <si>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</si>
  <si>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</si>
  <si>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</si>
  <si>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</si>
  <si>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</si>
  <si>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</si>
  <si>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</si>
  <si>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</si>
  <si>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</si>
  <si>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</si>
  <si>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</si>
  <si>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</si>
  <si>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</si>
  <si>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</si>
  <si>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</si>
  <si>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</si>
  <si>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</si>
  <si>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</si>
  <si>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</si>
  <si>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</si>
  <si>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</si>
  <si>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</si>
  <si>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</si>
  <si>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</si>
  <si>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</si>
  <si>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</si>
  <si>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</si>
  <si>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</si>
  <si>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</si>
  <si>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</si>
  <si>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</si>
  <si>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</si>
  <si>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</si>
  <si>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</si>
  <si>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</si>
  <si>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</si>
  <si>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</si>
  <si>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</si>
  <si>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</si>
  <si>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</si>
  <si>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</si>
  <si>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</si>
  <si>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</si>
  <si>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</si>
  <si>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</si>
  <si>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</si>
  <si>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</si>
  <si>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</si>
  <si>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</si>
  <si>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</si>
  <si>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</si>
  <si>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</si>
  <si>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</si>
  <si>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</si>
  <si>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</si>
  <si>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</si>
  <si>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</si>
  <si>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</si>
  <si>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</si>
  <si>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</si>
  <si>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</si>
  <si>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</si>
  <si>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</si>
  <si>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</si>
  <si>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</si>
  <si>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</si>
  <si>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</si>
  <si>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</si>
  <si>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</si>
  <si>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</si>
  <si>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</si>
  <si>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</si>
  <si>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</si>
  <si>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</si>
  <si>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</si>
  <si>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</si>
  <si>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</si>
  <si>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</si>
  <si>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</si>
  <si>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</si>
  <si>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</si>
  <si>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</si>
  <si>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</si>
  <si>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</si>
  <si>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</si>
  <si>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</si>
  <si>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</si>
  <si>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</si>
  <si>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</si>
  <si>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</si>
  <si>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</si>
  <si>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</si>
  <si>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</si>
  <si>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</si>
  <si>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</si>
  <si>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</si>
  <si>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</si>
  <si>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</si>
  <si>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</si>
  <si>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</si>
  <si>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</si>
  <si>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</si>
  <si>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</si>
  <si>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</si>
  <si>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</si>
  <si>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</si>
  <si>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</si>
  <si>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</si>
  <si>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</si>
  <si>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</si>
  <si>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</si>
  <si>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</si>
  <si>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</si>
  <si>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</si>
  <si>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</si>
  <si>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</si>
  <si>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</si>
  <si>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</si>
  <si>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</si>
  <si>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</si>
  <si>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</si>
  <si>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</si>
  <si>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</si>
  <si>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</si>
  <si>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</si>
  <si>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</si>
  <si>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</si>
  <si>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</si>
  <si>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</si>
  <si>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</si>
  <si>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</si>
  <si>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</si>
  <si>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</si>
  <si>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</si>
  <si>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</si>
  <si>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</si>
  <si>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</si>
  <si>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</si>
  <si>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</si>
  <si>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</si>
  <si>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</si>
  <si>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</si>
  <si>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</si>
  <si>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</si>
  <si>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</si>
  <si>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</si>
  <si>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</si>
  <si>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</si>
  <si>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</si>
  <si>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</si>
  <si>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</si>
  <si>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</si>
  <si>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</si>
  <si>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</si>
  <si>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</si>
  <si>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</si>
  <si>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</si>
  <si>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</si>
  <si>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</si>
  <si>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</si>
  <si>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</si>
  <si>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</si>
  <si>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</si>
  <si>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</si>
  <si>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</si>
  <si>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</si>
  <si>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</si>
  <si>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</si>
  <si>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</si>
  <si>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</si>
  <si>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</si>
  <si>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</si>
  <si>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</si>
  <si>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</si>
  <si>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</si>
  <si>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</si>
  <si>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</si>
  <si>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</si>
  <si>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</si>
  <si>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</si>
  <si>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</si>
  <si>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</si>
  <si>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</si>
  <si>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</si>
  <si>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</si>
  <si>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</si>
  <si>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</si>
  <si>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</si>
  <si>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</si>
  <si>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</si>
  <si>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</si>
  <si>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</si>
  <si>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</si>
  <si>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</si>
  <si>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</si>
  <si>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</si>
  <si>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</si>
  <si>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</si>
  <si>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</si>
  <si>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</si>
  <si>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</si>
  <si>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</si>
  <si>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</si>
  <si>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</si>
  <si>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</si>
  <si>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</si>
  <si>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</si>
  <si>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</si>
  <si>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</si>
  <si>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</si>
  <si>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</si>
  <si>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</si>
  <si>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</si>
  <si>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</si>
  <si>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</si>
  <si>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</si>
  <si>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</si>
  <si>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</si>
  <si>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</si>
  <si>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</si>
  <si>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</si>
  <si>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</si>
  <si>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</si>
  <si>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</si>
  <si>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</si>
  <si>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</si>
  <si>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</si>
  <si>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</si>
  <si>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</si>
  <si>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</si>
  <si>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</si>
  <si>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</si>
  <si>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</si>
  <si>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</si>
  <si>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</si>
  <si>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</si>
  <si>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</si>
  <si>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</si>
  <si>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</si>
  <si>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</si>
  <si>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</si>
  <si>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</si>
  <si>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</si>
  <si>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</si>
  <si>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</si>
  <si>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</si>
  <si>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</si>
  <si>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</si>
  <si>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</si>
  <si>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</si>
  <si>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</si>
  <si>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</si>
  <si>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</si>
  <si>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</si>
  <si>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</si>
  <si>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</si>
  <si>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</si>
  <si>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</si>
  <si>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</si>
  <si>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</si>
  <si>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</si>
  <si>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</si>
  <si>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</si>
  <si>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</si>
  <si>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</si>
  <si>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</si>
  <si>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</si>
  <si>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</si>
  <si>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</si>
  <si>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</si>
  <si>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</si>
  <si>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</si>
  <si>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</si>
  <si>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</si>
  <si>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</si>
  <si>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</si>
  <si>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</si>
  <si>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</si>
  <si>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</si>
  <si>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</si>
  <si>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</si>
  <si>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</si>
  <si>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</si>
  <si>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</si>
  <si>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</si>
  <si>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</si>
  <si>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</si>
  <si>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</si>
  <si>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</si>
  <si>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</si>
  <si>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</si>
  <si>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</si>
  <si>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</si>
  <si>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</si>
  <si>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</si>
  <si>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</si>
  <si>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</si>
  <si>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</si>
  <si>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</si>
  <si>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</si>
  <si>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</si>
  <si>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</si>
  <si>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</si>
  <si>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</si>
  <si>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</si>
  <si>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</si>
  <si>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</si>
  <si>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</si>
  <si>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</si>
  <si>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</si>
  <si>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</si>
  <si>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</si>
  <si>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</si>
  <si>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</si>
  <si>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</si>
  <si>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</si>
  <si>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</si>
  <si>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</si>
  <si>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</si>
  <si>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</si>
  <si>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</si>
  <si>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</si>
  <si>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</si>
  <si>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</si>
  <si>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</si>
  <si>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</si>
  <si>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</si>
  <si>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</si>
  <si>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</si>
  <si>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</si>
  <si>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</si>
  <si>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</si>
  <si>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</si>
  <si>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</si>
  <si>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</si>
  <si>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</si>
  <si>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</si>
  <si>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</si>
  <si>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</si>
  <si>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</si>
  <si>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</si>
  <si>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</si>
  <si>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</si>
  <si>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</si>
  <si>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</si>
  <si>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</si>
  <si>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</si>
  <si>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</si>
  <si>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</si>
  <si>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</si>
  <si>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</si>
  <si>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</si>
  <si>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</si>
  <si>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</si>
  <si>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</si>
  <si>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</si>
  <si>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</si>
  <si>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</si>
  <si>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</si>
  <si>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</si>
  <si>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</si>
  <si>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</si>
  <si>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</si>
  <si>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</si>
  <si>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</si>
  <si>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</si>
  <si>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</si>
  <si>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</si>
  <si>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</si>
  <si>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</si>
  <si>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</si>
  <si>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</si>
  <si>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</si>
  <si>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</si>
  <si>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</si>
  <si>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</si>
  <si>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</si>
  <si>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</si>
  <si>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</si>
  <si>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</si>
  <si>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</si>
  <si>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</si>
  <si>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</si>
  <si>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</si>
  <si>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</si>
  <si>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</si>
  <si>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</si>
  <si>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</si>
  <si>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</si>
  <si>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</si>
  <si>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</si>
  <si>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</si>
  <si>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</si>
  <si>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</si>
  <si>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</si>
  <si>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</si>
  <si>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</si>
  <si>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</si>
  <si>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</si>
  <si>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</si>
  <si>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</si>
  <si>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</si>
  <si>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</si>
  <si>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</si>
  <si>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</si>
  <si>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</si>
  <si>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</si>
  <si>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</si>
  <si>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</si>
  <si>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</si>
  <si>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</si>
  <si>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</si>
  <si>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</si>
  <si>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</si>
  <si>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</si>
  <si>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</si>
  <si>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</si>
  <si>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</si>
  <si>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</si>
  <si>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</si>
  <si>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</si>
  <si>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</si>
  <si>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</si>
  <si>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</si>
  <si>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</si>
  <si>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</si>
  <si>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</si>
  <si>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</si>
  <si>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</si>
  <si>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</si>
  <si>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</si>
  <si>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</si>
  <si>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</si>
  <si>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</si>
  <si>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</si>
  <si>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</si>
  <si>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</si>
  <si>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</si>
  <si>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</si>
  <si>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</si>
  <si>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</si>
  <si>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</si>
  <si>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</si>
  <si>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</si>
  <si>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</si>
  <si>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</si>
  <si>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</si>
  <si>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</si>
  <si>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</si>
  <si>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</si>
  <si>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</si>
  <si>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</si>
  <si>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</si>
  <si>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</si>
  <si>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</si>
  <si>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</si>
  <si>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</si>
  <si>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</si>
  <si>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</si>
  <si>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</si>
  <si>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</si>
  <si>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</si>
  <si>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</si>
  <si>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</si>
  <si>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</si>
  <si>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</si>
  <si>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</si>
  <si>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</si>
  <si>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</si>
  <si>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</si>
  <si>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</si>
  <si>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</si>
  <si>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</si>
  <si>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</si>
  <si>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</si>
  <si>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</si>
  <si>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</si>
  <si>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</si>
  <si>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</si>
  <si>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</si>
  <si>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</si>
  <si>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</si>
  <si>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</si>
  <si>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</si>
  <si>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</si>
  <si>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</si>
  <si>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</si>
  <si>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</si>
  <si>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</si>
  <si>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</si>
  <si>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</si>
  <si>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</si>
  <si>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</si>
  <si>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</si>
  <si>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</si>
  <si>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</si>
  <si>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</si>
  <si>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</si>
  <si>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</si>
  <si>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</si>
  <si>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</si>
  <si>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</si>
  <si>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</si>
  <si>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</si>
  <si>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</si>
  <si>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</si>
  <si>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</si>
  <si>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</si>
  <si>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</si>
  <si>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</si>
  <si>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</si>
  <si>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</si>
  <si>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</si>
  <si>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</si>
  <si>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</si>
  <si>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</si>
  <si>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</si>
  <si>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</si>
  <si>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</si>
  <si>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</si>
  <si>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</si>
  <si>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</si>
  <si>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</si>
  <si>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</si>
  <si>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</si>
  <si>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</si>
  <si>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</si>
  <si>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</si>
  <si>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</si>
  <si>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</si>
  <si>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</si>
  <si>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</si>
  <si>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</si>
  <si>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</si>
  <si>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</si>
  <si>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</si>
  <si>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</si>
  <si>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</si>
  <si>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</si>
  <si>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</si>
  <si>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</si>
  <si>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</si>
  <si>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</si>
  <si>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</si>
  <si>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</si>
  <si>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</si>
  <si>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</si>
  <si>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</si>
  <si>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</si>
  <si>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</si>
  <si>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</si>
  <si>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</si>
  <si>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</si>
  <si>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</si>
  <si>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</si>
  <si>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</si>
  <si>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</si>
  <si>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</si>
  <si>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</si>
  <si>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</si>
  <si>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</si>
  <si>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</si>
  <si>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</si>
  <si>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</si>
  <si>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</si>
  <si>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</si>
  <si>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</si>
  <si>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</si>
  <si>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</si>
  <si>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</si>
  <si>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</si>
  <si>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</si>
  <si>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</si>
  <si>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</si>
  <si>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</si>
  <si>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</si>
  <si>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</si>
  <si>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</si>
  <si>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</si>
  <si>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</si>
  <si>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</si>
  <si>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</si>
  <si>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</si>
  <si>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</si>
  <si>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</si>
  <si>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</si>
  <si>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</si>
  <si>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</si>
  <si>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</si>
  <si>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</si>
  <si>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</si>
  <si>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</si>
  <si>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</si>
  <si>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</si>
  <si>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</si>
  <si>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</si>
  <si>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</si>
  <si>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</si>
  <si>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</si>
  <si>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</si>
  <si>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</si>
  <si>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</si>
  <si>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</si>
  <si>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</si>
  <si>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</si>
  <si>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</si>
  <si>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</si>
  <si>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</si>
  <si>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</si>
  <si>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</si>
  <si>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</si>
  <si>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</si>
  <si>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</si>
  <si>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</si>
  <si>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</si>
  <si>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</si>
  <si>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</si>
  <si>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</si>
  <si>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</si>
  <si>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</si>
  <si>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</si>
  <si>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</si>
  <si>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</si>
  <si>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</si>
  <si>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</si>
  <si>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</si>
  <si>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</si>
  <si>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</si>
  <si>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</si>
  <si>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</si>
  <si>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</si>
  <si>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</si>
  <si>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</si>
  <si>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</si>
  <si>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</si>
  <si>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</si>
  <si>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</si>
  <si>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</si>
  <si>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</si>
  <si>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</si>
  <si>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</si>
  <si>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</si>
  <si>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</si>
  <si>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</si>
  <si>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</si>
  <si>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</si>
  <si>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</si>
  <si>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</si>
  <si>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</si>
  <si>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</si>
  <si>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</si>
  <si>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</si>
  <si>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</si>
  <si>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</si>
  <si>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</si>
  <si>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</si>
  <si>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</si>
  <si>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</si>
  <si>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</si>
  <si>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</si>
  <si>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</si>
  <si>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</si>
  <si>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</si>
  <si>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</si>
  <si>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</si>
  <si>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</si>
  <si>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</si>
  <si>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</si>
  <si>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</si>
  <si>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</si>
  <si>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</si>
  <si>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</si>
  <si>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</si>
  <si>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</si>
  <si>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</si>
  <si>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</si>
  <si>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</si>
  <si>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</si>
  <si>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</si>
  <si>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</si>
  <si>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</si>
  <si>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</si>
  <si>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</si>
  <si>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</si>
  <si>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</si>
  <si>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</si>
  <si>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</si>
  <si>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</si>
  <si>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</si>
  <si>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</si>
  <si>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</si>
  <si>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</si>
  <si>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</si>
  <si>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</si>
  <si>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</si>
  <si>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</si>
  <si>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</si>
  <si>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</si>
  <si>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</si>
  <si>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</si>
  <si>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</si>
  <si>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</si>
  <si>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</si>
  <si>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</si>
  <si>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</si>
  <si>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</si>
  <si>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</si>
  <si>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</si>
  <si>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</si>
  <si>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</si>
  <si>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</si>
  <si>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</si>
  <si>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</si>
  <si>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</si>
  <si>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</si>
  <si>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</si>
  <si>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</si>
  <si>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</si>
  <si>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</si>
  <si>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</si>
  <si>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</si>
  <si>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</si>
  <si>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</si>
  <si>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</si>
  <si>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</si>
  <si>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</si>
  <si>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</si>
  <si>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</si>
  <si>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</si>
  <si>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</si>
  <si>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</si>
  <si>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</si>
  <si>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</si>
  <si>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</si>
  <si>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</si>
  <si>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</si>
  <si>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</si>
  <si>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</si>
  <si>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</si>
  <si>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</si>
  <si>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</si>
  <si>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</si>
  <si>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</si>
  <si>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</si>
  <si>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</si>
  <si>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</si>
  <si>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</si>
  <si>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</si>
  <si>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</si>
  <si>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</si>
  <si>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</si>
  <si>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</si>
  <si>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</si>
  <si>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</si>
  <si>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</si>
  <si>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</si>
  <si>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</si>
  <si>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</si>
  <si>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</si>
  <si>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</si>
  <si>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</si>
  <si>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</si>
  <si>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</si>
  <si>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</si>
  <si>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</si>
  <si>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</si>
  <si>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</si>
  <si>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</si>
  <si>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</si>
  <si>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</si>
  <si>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</si>
  <si>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</si>
  <si>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</si>
  <si>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</si>
  <si>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</si>
  <si>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</si>
  <si>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</si>
  <si>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</si>
  <si>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</si>
  <si>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</si>
  <si>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</si>
  <si>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</si>
  <si>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</si>
  <si>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</si>
  <si>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</si>
  <si>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</si>
  <si>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</si>
  <si>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</si>
  <si>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</si>
  <si>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</si>
  <si>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</si>
  <si>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</si>
  <si>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</si>
  <si>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</si>
  <si>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</si>
  <si>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</si>
  <si>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</si>
  <si>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</si>
  <si>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</si>
  <si>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</si>
  <si>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</si>
  <si>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</si>
  <si>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</si>
  <si>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</si>
  <si>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</si>
  <si>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</si>
  <si>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</si>
  <si>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</si>
  <si>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</si>
  <si>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</si>
  <si>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</si>
  <si>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</si>
  <si>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</si>
  <si>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</si>
  <si>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</si>
  <si>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</si>
  <si>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</si>
  <si>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</si>
  <si>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</si>
  <si>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</si>
  <si>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</si>
  <si>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</si>
  <si>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</si>
  <si>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</si>
  <si>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</si>
  <si>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</si>
  <si>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</si>
  <si>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</si>
  <si>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</si>
  <si>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</si>
  <si>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</si>
  <si>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</si>
  <si>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</si>
  <si>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</si>
  <si>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</si>
  <si>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</si>
  <si>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</si>
  <si>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</si>
  <si>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</si>
  <si>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</si>
  <si>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</si>
  <si>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</si>
  <si>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</si>
  <si>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</si>
  <si>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</si>
  <si>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</si>
  <si>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</si>
  <si>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</si>
  <si>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</si>
  <si>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</si>
  <si>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</si>
  <si>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</si>
  <si>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</si>
  <si>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</si>
  <si>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</si>
  <si>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</si>
  <si>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</si>
  <si>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</si>
  <si>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</si>
  <si>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</si>
  <si>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</si>
  <si>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</si>
  <si>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</si>
  <si>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</si>
  <si>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</si>
  <si>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</si>
  <si>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</si>
  <si>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</si>
  <si>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</si>
  <si>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</si>
  <si>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</si>
  <si>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</si>
  <si>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</si>
  <si>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</si>
  <si>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</si>
  <si>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</si>
  <si>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</si>
  <si>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</si>
  <si>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</si>
  <si>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</si>
  <si>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</si>
  <si>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</si>
  <si>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</si>
  <si>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</si>
  <si>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</si>
  <si>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</si>
  <si>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</si>
  <si>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</si>
  <si>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</si>
  <si>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</si>
  <si>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</si>
  <si>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</si>
  <si>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</si>
  <si>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</si>
  <si>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</si>
  <si>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</si>
  <si>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</si>
  <si>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</si>
  <si>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</si>
  <si>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</si>
  <si>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</si>
  <si>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</si>
  <si>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</si>
  <si>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</si>
  <si>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</si>
  <si>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</si>
  <si>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</si>
  <si>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</si>
  <si>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</si>
  <si>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</si>
  <si>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</si>
  <si>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</si>
  <si>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</si>
  <si>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</si>
  <si>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</si>
  <si>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</si>
  <si>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</si>
  <si>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</si>
  <si>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</si>
  <si>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</si>
  <si>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</si>
  <si>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</si>
  <si>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</si>
  <si>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</si>
  <si>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</si>
  <si>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</si>
  <si>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</si>
  <si>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</si>
  <si>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</si>
  <si>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</si>
  <si>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</si>
  <si>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</si>
  <si>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</si>
  <si>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</si>
  <si>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</si>
  <si>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</si>
  <si>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</si>
  <si>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</si>
  <si>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</si>
  <si>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</si>
  <si>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</si>
  <si>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</si>
  <si>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</si>
  <si>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</si>
  <si>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</si>
  <si>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</si>
  <si>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</si>
  <si>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</si>
  <si>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</si>
  <si>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</si>
  <si>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</si>
  <si>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</si>
  <si>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</si>
  <si>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</si>
  <si>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</si>
  <si>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</si>
  <si>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</si>
  <si>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</si>
  <si>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</si>
  <si>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</si>
  <si>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</si>
  <si>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</si>
  <si>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</si>
  <si>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</si>
  <si>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</si>
  <si>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</si>
  <si>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</si>
  <si>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</si>
  <si>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</si>
  <si>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</si>
  <si>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</si>
  <si>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</si>
  <si>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</si>
  <si>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</si>
  <si>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</si>
  <si>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</si>
  <si>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</si>
  <si>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</si>
  <si>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</si>
  <si>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</si>
  <si>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</si>
  <si>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</si>
  <si>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</si>
  <si>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</si>
  <si>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</si>
  <si>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</si>
  <si>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</si>
  <si>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</si>
  <si>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</si>
  <si>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</si>
  <si>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</si>
  <si>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</si>
  <si>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</si>
  <si>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</si>
  <si>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</si>
  <si>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</si>
  <si>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</si>
  <si>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</si>
  <si>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</si>
  <si>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</si>
  <si>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</si>
  <si>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</si>
  <si>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</si>
  <si>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</si>
  <si>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</si>
  <si>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</si>
  <si>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</si>
  <si>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</si>
  <si>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</si>
  <si>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</si>
  <si>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</si>
  <si>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</si>
  <si>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</si>
  <si>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</si>
  <si>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</si>
  <si>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</si>
  <si>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</si>
  <si>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</si>
  <si>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</si>
  <si>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</si>
  <si>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</si>
  <si>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</si>
  <si>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</si>
  <si>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</si>
  <si>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</si>
  <si>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</si>
  <si>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</si>
  <si>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</si>
  <si>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</si>
  <si>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</si>
  <si>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</si>
  <si>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</si>
  <si>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</si>
  <si>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</si>
  <si>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</si>
  <si>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</si>
  <si>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</si>
  <si>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</si>
  <si>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</si>
  <si>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</si>
  <si>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</si>
  <si>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</si>
  <si>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</si>
  <si>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</si>
  <si>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</si>
  <si>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</si>
  <si>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</si>
  <si>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</si>
  <si>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</si>
  <si>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</si>
  <si>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</si>
  <si>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</si>
  <si>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</si>
  <si>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</si>
  <si>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</si>
  <si>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</si>
  <si>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</si>
  <si>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</si>
  <si>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</si>
  <si>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</si>
  <si>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</si>
  <si>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</si>
  <si>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</si>
  <si>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</si>
  <si>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</si>
  <si>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</si>
  <si>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</si>
  <si>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</si>
  <si>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</si>
  <si>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</si>
  <si>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</si>
  <si>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</si>
  <si>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</si>
  <si>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</si>
  <si>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</si>
  <si>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</si>
  <si>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</si>
  <si>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</si>
  <si>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</si>
  <si>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</si>
  <si>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</si>
  <si>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</si>
  <si>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</si>
  <si>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</si>
  <si>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</si>
  <si>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</si>
  <si>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</si>
  <si>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</si>
  <si>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</si>
  <si>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</si>
  <si>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</si>
  <si>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</si>
  <si>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</si>
  <si>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</si>
  <si>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</si>
  <si>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</si>
  <si>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</si>
  <si>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</si>
  <si>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</si>
  <si>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</si>
  <si>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</si>
  <si>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</si>
  <si>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</si>
  <si>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</si>
  <si>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</si>
  <si>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</si>
  <si>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</si>
  <si>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</si>
  <si>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</si>
  <si>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</si>
  <si>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</si>
  <si>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</si>
  <si>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</si>
  <si>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</si>
  <si>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</si>
  <si>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</si>
  <si>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</si>
  <si>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</si>
  <si>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</si>
  <si>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</si>
  <si>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</si>
  <si>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</si>
  <si>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</si>
  <si>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</si>
  <si>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</si>
  <si>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</si>
  <si>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</si>
  <si>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</si>
  <si>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</si>
  <si>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</si>
  <si>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</si>
  <si>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</si>
  <si>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</si>
  <si>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</si>
  <si>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</si>
  <si>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</si>
  <si>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</si>
  <si>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</si>
  <si>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</si>
  <si>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</si>
  <si>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</si>
  <si>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</si>
  <si>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</si>
  <si>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</si>
  <si>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</si>
  <si>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</si>
  <si>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</si>
  <si>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</si>
  <si>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</si>
  <si>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</si>
  <si>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</si>
  <si>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</si>
  <si>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</si>
  <si>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</si>
  <si>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</si>
  <si>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</si>
  <si>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</si>
  <si>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</si>
  <si>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</si>
  <si>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</si>
  <si>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</si>
  <si>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</si>
  <si>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</si>
  <si>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</si>
  <si>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</si>
  <si>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</si>
  <si>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</si>
  <si>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</si>
  <si>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</si>
  <si>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</si>
  <si>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</si>
  <si>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</si>
  <si>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</si>
  <si>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</si>
  <si>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</si>
  <si>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</si>
  <si>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</si>
  <si>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</si>
  <si>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</si>
  <si>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</si>
  <si>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</si>
  <si>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</si>
  <si>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</si>
  <si>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</si>
  <si>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</si>
  <si>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</si>
  <si>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</si>
  <si>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</si>
  <si>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</si>
  <si>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</si>
  <si>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</si>
  <si>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</si>
  <si>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</si>
  <si>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</si>
  <si>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</si>
  <si>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</si>
  <si>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</si>
  <si>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</si>
  <si>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</si>
  <si>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</si>
  <si>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</si>
  <si>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</si>
  <si>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</si>
  <si>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</si>
  <si>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</si>
  <si>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</si>
  <si>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</si>
  <si>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</si>
  <si>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</si>
  <si>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</si>
  <si>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</si>
  <si>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</si>
  <si>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</si>
  <si>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</si>
  <si>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</si>
  <si>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</si>
  <si>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</si>
  <si>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</si>
  <si>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</si>
  <si>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</si>
  <si>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</si>
  <si>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</si>
  <si>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</si>
  <si>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</si>
  <si>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</si>
  <si>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</si>
  <si>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</si>
  <si>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</si>
  <si>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</si>
  <si>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</si>
  <si>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</si>
  <si>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</si>
  <si>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</si>
  <si>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</si>
  <si>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</si>
  <si>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</si>
  <si>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</si>
  <si>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</si>
  <si>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</si>
  <si>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</si>
  <si>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</si>
  <si>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</si>
  <si>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</si>
  <si>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</si>
  <si>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</si>
  <si>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</si>
  <si>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</si>
  <si>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</si>
  <si>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</si>
  <si>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</si>
  <si>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</si>
  <si>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</si>
  <si>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</si>
  <si>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</si>
  <si>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</si>
  <si>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</si>
  <si>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</si>
  <si>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</si>
  <si>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</si>
  <si>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</si>
  <si>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</si>
  <si>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</si>
  <si>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</si>
  <si>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</si>
  <si>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</si>
  <si>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</si>
  <si>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</si>
  <si>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</si>
  <si>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</si>
  <si>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</si>
  <si>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</si>
  <si>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</si>
  <si>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</si>
  <si>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</si>
  <si>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</si>
  <si>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</si>
  <si>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</si>
  <si>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</si>
  <si>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</si>
  <si>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</si>
  <si>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</si>
  <si>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</si>
  <si>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</si>
  <si>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</si>
  <si>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</si>
  <si>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</si>
  <si>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</si>
  <si>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</si>
  <si>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</si>
  <si>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</si>
  <si>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</si>
  <si>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</si>
  <si>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</si>
  <si>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</si>
  <si>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</si>
  <si>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</si>
  <si>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</si>
  <si>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</si>
  <si>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</si>
  <si>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</si>
  <si>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</si>
  <si>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</si>
  <si>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</si>
  <si>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</si>
  <si>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</si>
  <si>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</si>
  <si>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</si>
  <si>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</si>
  <si>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</si>
  <si>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</si>
  <si>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</si>
  <si>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</si>
  <si>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</si>
  <si>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</si>
  <si>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</si>
  <si>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</si>
  <si>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</si>
  <si>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</si>
  <si>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</si>
  <si>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</si>
  <si>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</si>
  <si>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</si>
  <si>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</si>
  <si>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</si>
  <si>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</si>
  <si>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</si>
  <si>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</si>
  <si>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</si>
  <si>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</si>
  <si>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</si>
  <si>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</si>
  <si>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</si>
  <si>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</si>
  <si>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</si>
  <si>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</si>
  <si>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</si>
  <si>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</si>
  <si>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</si>
  <si>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</si>
  <si>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</si>
  <si>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</si>
  <si>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</si>
  <si>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</si>
  <si>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</si>
  <si>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</si>
  <si>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</si>
  <si>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</si>
  <si>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</si>
  <si>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</si>
  <si>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</si>
  <si>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</si>
  <si>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</si>
  <si>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</si>
  <si>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</si>
  <si>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</si>
  <si>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</si>
  <si>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</si>
  <si>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</si>
  <si>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</si>
  <si>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</si>
  <si>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</si>
  <si>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</si>
  <si>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</si>
  <si>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</si>
  <si>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</si>
  <si>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</si>
  <si>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</si>
  <si>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</si>
  <si>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</si>
  <si>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</si>
  <si>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</si>
  <si>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</si>
  <si>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</si>
  <si>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</si>
  <si>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</si>
  <si>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</si>
  <si>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</si>
  <si>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</si>
  <si>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</si>
  <si>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</si>
  <si>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</si>
  <si>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</si>
  <si>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</si>
  <si>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</si>
  <si>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</si>
  <si>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</si>
  <si>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</si>
  <si>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</si>
  <si>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</si>
  <si>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</si>
  <si>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</si>
  <si>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</si>
  <si>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</si>
  <si>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</si>
  <si>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</si>
  <si>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</si>
  <si>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</si>
  <si>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</si>
  <si>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</si>
  <si>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</si>
  <si>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</si>
  <si>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</si>
  <si>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</si>
  <si>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</si>
  <si>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</si>
  <si>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</si>
  <si>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</si>
  <si>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</si>
  <si>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</si>
  <si>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</si>
  <si>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</si>
  <si>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</si>
  <si>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</si>
  <si>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</si>
  <si>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</si>
  <si>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</si>
  <si>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</si>
  <si>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</si>
  <si>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</si>
  <si>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</si>
  <si>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</si>
  <si>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</si>
  <si>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</si>
  <si>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</si>
  <si>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</si>
  <si>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</si>
  <si>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</si>
  <si>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</si>
  <si>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</si>
  <si>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</si>
  <si>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</si>
  <si>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</si>
  <si>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</si>
  <si>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</si>
  <si>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</si>
  <si>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</si>
  <si>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</si>
  <si>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</si>
  <si>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</si>
  <si>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</si>
  <si>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</si>
  <si>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</si>
  <si>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</si>
  <si>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</si>
  <si>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</si>
  <si>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</si>
  <si>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</si>
  <si>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</si>
  <si>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</si>
  <si>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</si>
  <si>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</si>
  <si>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</si>
  <si>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</si>
  <si>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</si>
  <si>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</si>
  <si>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</si>
  <si>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</si>
  <si>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</si>
  <si>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</si>
  <si>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</si>
  <si>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</si>
  <si>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</si>
  <si>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</si>
  <si>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</si>
  <si>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</si>
  <si>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</si>
  <si>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</si>
  <si>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</si>
  <si>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</si>
  <si>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</si>
  <si>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</si>
  <si>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</si>
  <si>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</si>
  <si>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</si>
  <si>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</si>
  <si>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</si>
  <si>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</si>
  <si>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</si>
  <si>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</si>
  <si>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</si>
  <si>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</si>
  <si>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</si>
  <si>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</si>
  <si>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</si>
  <si>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</si>
  <si>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</si>
  <si>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</si>
  <si>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</si>
  <si>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</si>
  <si>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</si>
  <si>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</si>
  <si>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</si>
  <si>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</si>
  <si>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</si>
  <si>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</si>
  <si>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</si>
  <si>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</si>
  <si>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</si>
  <si>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</si>
  <si>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</si>
  <si>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</si>
  <si>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</si>
  <si>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</si>
  <si>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</si>
  <si>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</si>
  <si>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</si>
  <si>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</si>
  <si>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</si>
  <si>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</si>
  <si>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</si>
  <si>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</si>
  <si>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</si>
  <si>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</si>
  <si>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</si>
  <si>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</si>
  <si>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</si>
  <si>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</si>
  <si>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</si>
  <si>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</si>
  <si>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</si>
  <si>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</si>
  <si>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</si>
  <si>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</si>
  <si>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</si>
  <si>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</si>
  <si>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</si>
  <si>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</si>
  <si>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</si>
  <si>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</si>
  <si>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</si>
  <si>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</si>
  <si>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</si>
  <si>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</si>
  <si>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</si>
  <si>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</si>
  <si>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</si>
  <si>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</si>
  <si>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</si>
  <si>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</si>
  <si>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</si>
  <si>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</si>
  <si>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</si>
  <si>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</si>
  <si>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</si>
  <si>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</si>
  <si>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</si>
  <si>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</si>
  <si>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</si>
  <si>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</si>
  <si>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</si>
  <si>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</si>
  <si>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</si>
  <si>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</si>
  <si>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</si>
  <si>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</si>
  <si>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</si>
  <si>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</si>
  <si>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</si>
  <si>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</si>
  <si>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</si>
  <si>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</si>
  <si>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</si>
  <si>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</si>
  <si>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</si>
  <si>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</si>
  <si>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</si>
  <si>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</si>
  <si>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</si>
  <si>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</si>
  <si>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</si>
  <si>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</si>
  <si>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</si>
  <si>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</si>
  <si>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</si>
  <si>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</si>
  <si>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</si>
  <si>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</si>
  <si>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</si>
  <si>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</si>
  <si>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</si>
  <si>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</si>
  <si>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</si>
  <si>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</si>
  <si>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</si>
  <si>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</si>
  <si>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</si>
  <si>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</si>
  <si>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</si>
  <si>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</si>
  <si>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</si>
  <si>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</si>
  <si>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</si>
  <si>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</si>
  <si>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</si>
  <si>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</si>
  <si>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</si>
  <si>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</si>
  <si>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</si>
  <si>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</si>
  <si>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</si>
  <si>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</si>
  <si>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</si>
  <si>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</si>
  <si>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</si>
  <si>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</si>
  <si>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</si>
  <si>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</si>
  <si>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</si>
  <si>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</si>
  <si>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</si>
  <si>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</si>
  <si>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</si>
  <si>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</si>
  <si>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</si>
  <si>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</si>
  <si>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</si>
  <si>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</si>
  <si>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</si>
  <si>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</si>
  <si>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</si>
  <si>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</si>
  <si>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</si>
  <si>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</si>
  <si>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</si>
  <si>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</si>
  <si>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</si>
  <si>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</si>
  <si>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</si>
  <si>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</si>
  <si>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</si>
  <si>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</si>
  <si>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</si>
  <si>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</si>
  <si>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</si>
  <si>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</si>
  <si>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</si>
  <si>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</si>
  <si>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</si>
  <si>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</si>
  <si>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</si>
  <si>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</si>
  <si>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</si>
  <si>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</si>
  <si>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</si>
  <si>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</si>
  <si>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</si>
  <si>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</si>
  <si>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</si>
  <si>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</si>
  <si>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</si>
  <si>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</si>
  <si>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</si>
  <si>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</si>
  <si>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</si>
  <si>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</si>
  <si>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</si>
  <si>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</si>
  <si>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</si>
  <si>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</si>
  <si>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</si>
  <si>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</si>
  <si>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</si>
  <si>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</si>
  <si>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</si>
  <si>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</si>
  <si>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</si>
  <si>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</si>
  <si>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</si>
  <si>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</si>
  <si>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</si>
  <si>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</si>
  <si>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</si>
  <si>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</si>
  <si>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</si>
  <si>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</si>
  <si>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</si>
  <si>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</si>
  <si>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</si>
  <si>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</si>
  <si>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</si>
  <si>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</si>
  <si>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</si>
  <si>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</si>
  <si>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</si>
  <si>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</si>
  <si>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</si>
  <si>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</si>
  <si>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</si>
  <si>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</si>
  <si>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</si>
  <si>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</si>
  <si>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</si>
  <si>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</si>
  <si>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</si>
  <si>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</si>
  <si>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</si>
  <si>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</si>
  <si>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</si>
  <si>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</si>
  <si>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</si>
  <si>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</si>
  <si>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</si>
  <si>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</si>
  <si>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</si>
  <si>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</si>
  <si>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</si>
  <si>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</si>
  <si>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</si>
  <si>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</si>
  <si>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</si>
  <si>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</si>
  <si>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</si>
  <si>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</si>
  <si>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</si>
  <si>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</si>
  <si>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</si>
  <si>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</si>
  <si>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</si>
  <si>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</si>
  <si>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</si>
  <si>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</si>
  <si>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</si>
  <si>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</si>
  <si>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</si>
  <si>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</si>
  <si>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</si>
  <si>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</si>
  <si>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</si>
  <si>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</si>
  <si>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</si>
  <si>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</si>
  <si>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</si>
  <si>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</si>
  <si>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</si>
  <si>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</si>
  <si>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</si>
  <si>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</si>
  <si>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</si>
  <si>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</si>
  <si>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</si>
  <si>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</si>
  <si>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</si>
  <si>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</si>
  <si>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</si>
  <si>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</si>
  <si>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</si>
  <si>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</si>
  <si>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</si>
  <si>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</si>
  <si>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</si>
  <si>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</si>
  <si>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</si>
  <si>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</si>
  <si>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</si>
  <si>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</si>
  <si>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</si>
  <si>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</si>
  <si>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</si>
  <si>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</si>
  <si>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</si>
  <si>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</si>
  <si>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</si>
  <si>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</si>
  <si>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</si>
  <si>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</si>
  <si>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</si>
  <si>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</si>
  <si>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</si>
  <si>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</si>
  <si>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</si>
  <si>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</si>
  <si>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</si>
  <si>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</si>
  <si>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</si>
  <si>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</si>
  <si>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</si>
  <si>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</si>
  <si>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</si>
  <si>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</si>
  <si>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</si>
  <si>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</si>
  <si>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</si>
  <si>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</si>
  <si>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</si>
  <si>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</si>
  <si>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</si>
  <si>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</si>
  <si>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</si>
  <si>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</si>
  <si>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</si>
  <si>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</si>
  <si>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</si>
  <si>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</si>
  <si>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</si>
  <si>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</si>
  <si>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</si>
  <si>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</si>
  <si>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</si>
  <si>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</si>
  <si>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</si>
  <si>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</si>
  <si>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</si>
  <si>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</si>
  <si>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</si>
  <si>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</si>
  <si>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</si>
  <si>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</si>
  <si>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</si>
  <si>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</si>
  <si>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</si>
  <si>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</si>
  <si>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</si>
  <si>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</si>
  <si>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</si>
  <si>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</si>
  <si>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</si>
  <si>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</si>
  <si>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</si>
  <si>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</si>
  <si>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</si>
  <si>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</si>
  <si>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</si>
  <si>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</si>
  <si>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</si>
  <si>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</si>
  <si>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</si>
  <si>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</si>
  <si>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</si>
  <si>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</si>
  <si>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</si>
  <si>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</si>
  <si>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</si>
  <si>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</si>
  <si>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</si>
  <si>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</si>
  <si>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</si>
  <si>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</si>
  <si>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</si>
  <si>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</si>
  <si>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</si>
  <si>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</si>
  <si>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</si>
  <si>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</si>
  <si>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</si>
  <si>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</si>
  <si>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</si>
  <si>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</si>
  <si>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</si>
  <si>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</si>
  <si>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</si>
  <si>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</si>
  <si>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</si>
  <si>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</si>
  <si>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</si>
  <si>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</si>
  <si>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</si>
  <si>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</si>
  <si>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</si>
  <si>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</si>
  <si>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</si>
  <si>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</si>
  <si>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</si>
  <si>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</si>
  <si>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</si>
  <si>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</si>
  <si>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</si>
  <si>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</si>
  <si>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</si>
  <si>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</si>
  <si>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</si>
  <si>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</si>
  <si>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</si>
  <si>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</si>
  <si>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</si>
  <si>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</si>
  <si>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</si>
  <si>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</si>
  <si>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</si>
  <si>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</si>
  <si>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</si>
  <si>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</si>
  <si>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</si>
  <si>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</si>
  <si>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</si>
  <si>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</si>
  <si>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</si>
  <si>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</si>
  <si>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</si>
  <si>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</si>
  <si>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</si>
  <si>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</si>
  <si>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</si>
  <si>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</si>
  <si>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</si>
  <si>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</si>
  <si>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</si>
  <si>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</si>
  <si>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</si>
  <si>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</si>
  <si>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</si>
  <si>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</si>
  <si>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</si>
  <si>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</si>
  <si>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</si>
  <si>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</si>
  <si>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</si>
  <si>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</si>
  <si>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</si>
  <si>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</si>
  <si>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</si>
  <si>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</si>
  <si>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</si>
  <si>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</si>
  <si>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</si>
  <si>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</si>
  <si>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</si>
  <si>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</si>
  <si>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</si>
  <si>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</si>
  <si>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</si>
  <si>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</si>
  <si>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</si>
  <si>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</si>
  <si>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</si>
  <si>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</si>
  <si>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</si>
  <si>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</si>
  <si>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</si>
  <si>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</si>
  <si>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</si>
  <si>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</si>
  <si>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</si>
  <si>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</si>
  <si>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</si>
  <si>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</si>
  <si>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</si>
  <si>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</si>
  <si>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</si>
  <si>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</si>
  <si>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</si>
  <si>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</si>
  <si>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</si>
  <si>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</si>
  <si>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</si>
  <si>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</si>
  <si>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</si>
  <si>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</si>
  <si>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</si>
  <si>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</si>
  <si>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</si>
  <si>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</si>
  <si>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</si>
  <si>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</si>
  <si>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</si>
  <si>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</si>
  <si>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</si>
  <si>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</si>
  <si>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</si>
  <si>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</si>
  <si>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</si>
  <si>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</si>
  <si>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</si>
  <si>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</si>
  <si>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</si>
  <si>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</si>
  <si>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</si>
  <si>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</si>
  <si>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</si>
  <si>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</si>
  <si>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</si>
  <si>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</si>
  <si>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</si>
  <si>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</si>
  <si>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</si>
  <si>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</si>
  <si>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</si>
  <si>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</si>
  <si>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</si>
  <si>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</si>
  <si>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</si>
  <si>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</si>
  <si>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</si>
  <si>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</si>
  <si>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</si>
  <si>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</si>
  <si>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</si>
  <si>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</si>
  <si>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</si>
  <si>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</si>
  <si>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</si>
  <si>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</si>
  <si>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</si>
  <si>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</si>
  <si>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</si>
  <si>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</si>
  <si>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</si>
  <si>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</si>
  <si>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</si>
  <si>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</si>
  <si>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</si>
  <si>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</si>
  <si>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</si>
  <si>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</si>
  <si>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</si>
  <si>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</si>
  <si>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</si>
  <si>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</si>
  <si>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</si>
  <si>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</si>
  <si>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</si>
  <si>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</si>
  <si>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</si>
  <si>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</si>
  <si>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</si>
  <si>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</si>
  <si>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</si>
  <si>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</si>
  <si>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</si>
  <si>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</si>
  <si>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</si>
  <si>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</si>
  <si>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</si>
  <si>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</si>
  <si>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</si>
  <si>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</si>
  <si>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</si>
  <si>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</si>
  <si>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</si>
  <si>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</si>
  <si>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</si>
  <si>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</si>
  <si>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</si>
  <si>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</si>
  <si>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</si>
  <si>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</si>
  <si>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</si>
  <si>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</si>
  <si>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</si>
  <si>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</si>
  <si>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</si>
  <si>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</si>
  <si>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</si>
  <si>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</si>
  <si>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</si>
  <si>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</si>
  <si>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</si>
  <si>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</si>
  <si>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</si>
  <si>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</si>
  <si>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</si>
  <si>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</si>
  <si>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</si>
  <si>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</si>
  <si>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</si>
  <si>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</si>
  <si>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</si>
  <si>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</si>
  <si>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</si>
  <si>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</si>
  <si>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</si>
  <si>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</si>
  <si>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</si>
  <si>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</si>
  <si>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</si>
  <si>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</si>
  <si>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</si>
  <si>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</si>
  <si>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</si>
  <si>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</si>
  <si>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</si>
  <si>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</si>
  <si>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</si>
  <si>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</si>
  <si>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</si>
  <si>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</si>
  <si>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</si>
  <si>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</si>
  <si>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</si>
  <si>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</si>
  <si>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</si>
  <si>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</si>
  <si>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</si>
  <si>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</si>
  <si>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</si>
  <si>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</si>
  <si>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</si>
  <si>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</si>
  <si>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</si>
  <si>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</si>
  <si>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</si>
  <si>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</si>
  <si>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</si>
  <si>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</si>
  <si>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</si>
  <si>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</si>
  <si>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</si>
  <si>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</si>
  <si>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</si>
  <si>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</si>
  <si>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</si>
  <si>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</si>
  <si>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</si>
  <si>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</si>
  <si>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</si>
  <si>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</si>
  <si>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</si>
  <si>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</si>
  <si>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</si>
  <si>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</si>
  <si>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</si>
  <si>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</si>
  <si>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</si>
  <si>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</si>
  <si>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</si>
  <si>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</si>
  <si>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</si>
  <si>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</si>
  <si>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</si>
  <si>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</si>
  <si>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</si>
  <si>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</si>
  <si>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</si>
  <si>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</si>
  <si>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</si>
  <si>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</si>
  <si>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</si>
  <si>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</si>
  <si>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</si>
  <si>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</si>
  <si>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</si>
  <si>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</si>
  <si>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</si>
  <si>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</si>
  <si>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</si>
  <si>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</si>
  <si>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</si>
  <si>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</si>
  <si>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</si>
  <si>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</si>
  <si>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</si>
  <si>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</si>
  <si>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</si>
  <si>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</si>
  <si>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</si>
  <si>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</si>
  <si>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</si>
  <si>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</si>
  <si>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</si>
  <si>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</si>
  <si>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</si>
  <si>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</si>
  <si>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</si>
  <si>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</si>
  <si>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</si>
  <si>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</si>
  <si>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</si>
  <si>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</si>
  <si>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</si>
  <si>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</si>
  <si>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</si>
  <si>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</si>
  <si>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</si>
  <si>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</si>
  <si>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</si>
  <si>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</si>
  <si>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</si>
  <si>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</si>
  <si>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</si>
  <si>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</si>
  <si>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</si>
  <si>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</si>
  <si>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</si>
  <si>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</si>
  <si>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</si>
  <si>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</si>
  <si>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</si>
  <si>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</si>
  <si>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</si>
  <si>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</si>
  <si>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</si>
  <si>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</si>
  <si>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</si>
  <si>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</si>
  <si>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</si>
  <si>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</si>
  <si>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</si>
  <si>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</si>
  <si>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</si>
  <si>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</si>
  <si>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</si>
  <si>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</si>
  <si>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</si>
  <si>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</si>
  <si>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</si>
  <si>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</si>
  <si>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</si>
  <si>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</si>
  <si>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</si>
  <si>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</si>
  <si>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</si>
  <si>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</si>
  <si>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</si>
  <si>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</si>
  <si>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</si>
  <si>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</si>
  <si>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</si>
  <si>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</si>
  <si>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</si>
  <si>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</si>
  <si>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</si>
  <si>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</si>
  <si>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</si>
  <si>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</si>
  <si>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</si>
  <si>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</si>
  <si>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</si>
  <si>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</si>
  <si>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</si>
  <si>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</si>
  <si>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</si>
  <si>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</si>
  <si>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</si>
  <si>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</si>
  <si>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</si>
  <si>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</si>
  <si>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</si>
  <si>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</si>
  <si>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</si>
  <si>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</si>
  <si>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</si>
  <si>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</si>
  <si>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</si>
  <si>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</si>
  <si>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</si>
  <si>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</si>
  <si>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</si>
  <si>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</si>
  <si>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</si>
  <si>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</si>
  <si>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</si>
  <si>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</si>
  <si>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</si>
  <si>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</si>
  <si>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</si>
  <si>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</si>
  <si>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</si>
  <si>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</si>
  <si>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</si>
  <si>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</si>
  <si>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</si>
  <si>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</si>
  <si>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</si>
  <si>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</si>
  <si>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</si>
  <si>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</si>
  <si>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</si>
  <si>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</si>
  <si>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</si>
  <si>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</si>
  <si>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</si>
  <si>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</si>
  <si>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</si>
  <si>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</si>
  <si>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</si>
  <si>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</si>
  <si>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</si>
  <si>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</si>
  <si>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</si>
  <si>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</si>
  <si>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</si>
  <si>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</si>
  <si>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</si>
  <si>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</si>
  <si>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</si>
  <si>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</si>
  <si>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</si>
  <si>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</si>
  <si>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</si>
  <si>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</si>
  <si>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</si>
  <si>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</si>
  <si>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</si>
  <si>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</si>
  <si>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</si>
  <si>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</si>
  <si>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</si>
  <si>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</si>
  <si>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</si>
  <si>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</si>
  <si>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</si>
  <si>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</si>
  <si>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</si>
  <si>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</si>
  <si>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</si>
  <si>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</si>
  <si>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</si>
  <si>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</si>
  <si>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</si>
  <si>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</si>
  <si>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</si>
  <si>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</si>
  <si>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</si>
  <si>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</si>
  <si>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</si>
  <si>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</si>
  <si>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</si>
  <si>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</si>
  <si>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</si>
  <si>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</si>
  <si>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</si>
  <si>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</si>
  <si>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</si>
  <si>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</si>
  <si>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</si>
  <si>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</si>
  <si>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</si>
  <si>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</si>
  <si>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</si>
  <si>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</si>
  <si>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</si>
  <si>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</si>
  <si>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</si>
  <si>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</si>
  <si>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</si>
  <si>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</si>
  <si>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</si>
  <si>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</si>
  <si>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</si>
  <si>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</si>
  <si>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</si>
  <si>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</si>
  <si>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</si>
  <si>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</si>
  <si>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</si>
  <si>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</si>
  <si>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</si>
  <si>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</si>
  <si>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</si>
  <si>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</si>
  <si>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</si>
  <si>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</si>
  <si>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</si>
  <si>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</si>
  <si>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</si>
  <si>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</si>
  <si>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</si>
  <si>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</si>
  <si>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</si>
  <si>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</si>
  <si>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</si>
  <si>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</si>
  <si>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</si>
  <si>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</si>
  <si>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</si>
  <si>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</si>
  <si>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</si>
  <si>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</si>
  <si>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</si>
  <si>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</si>
  <si>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</si>
  <si>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</si>
  <si>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</si>
  <si>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</si>
  <si>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</si>
  <si>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</si>
  <si>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</si>
  <si>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</si>
  <si>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</si>
  <si>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</si>
  <si>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</si>
  <si>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</si>
  <si>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</si>
  <si>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</si>
  <si>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</si>
  <si>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</si>
  <si>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</si>
  <si>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</si>
  <si>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</si>
  <si>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</si>
  <si>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</si>
  <si>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</si>
  <si>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</si>
  <si>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</si>
  <si>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</si>
  <si>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</si>
  <si>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</si>
  <si>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</si>
  <si>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</si>
  <si>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</si>
  <si>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</si>
  <si>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</si>
  <si>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</si>
  <si>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</si>
  <si>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</si>
  <si>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</si>
  <si>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</si>
  <si>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</si>
  <si>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</si>
  <si>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</si>
  <si>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</si>
  <si>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</si>
  <si>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</si>
  <si>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</si>
  <si>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</si>
  <si>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</si>
  <si>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</si>
  <si>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</si>
  <si>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</si>
  <si>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</si>
  <si>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</si>
  <si>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</si>
  <si>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</si>
  <si>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</si>
  <si>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</si>
  <si>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</si>
  <si>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</si>
  <si>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</si>
  <si>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</si>
  <si>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</si>
  <si>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</si>
  <si>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</si>
  <si>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</si>
  <si>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</si>
  <si>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</si>
  <si>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</si>
  <si>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</si>
  <si>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</si>
  <si>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</si>
  <si>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</si>
  <si>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</si>
  <si>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</si>
  <si>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</si>
  <si>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</si>
  <si>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</si>
  <si>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</si>
  <si>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</si>
  <si>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</si>
  <si>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</si>
  <si>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</si>
  <si>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</si>
  <si>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</si>
  <si>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</si>
  <si>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</si>
  <si>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</si>
  <si>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</si>
  <si>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</si>
  <si>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</si>
  <si>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</si>
  <si>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</si>
  <si>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</si>
  <si>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</si>
  <si>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</si>
  <si>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</si>
  <si>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</si>
  <si>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</si>
  <si>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</si>
  <si>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</si>
  <si>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</si>
  <si>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</si>
  <si>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</si>
  <si>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</si>
  <si>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</si>
  <si>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</si>
  <si>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</si>
  <si>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</si>
  <si>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</si>
  <si>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</si>
  <si>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</si>
  <si>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</si>
  <si>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</si>
  <si>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</si>
  <si>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</si>
  <si>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</si>
  <si>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</si>
  <si>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</si>
  <si>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</si>
  <si>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</si>
  <si>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</si>
  <si>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</si>
  <si>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</si>
  <si>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</si>
  <si>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</si>
  <si>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</si>
  <si>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</si>
  <si>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</si>
  <si>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</si>
  <si>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</si>
  <si>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</si>
  <si>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</si>
  <si>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</si>
  <si>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</si>
  <si>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</si>
  <si>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</si>
  <si>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</si>
  <si>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</si>
  <si>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</si>
  <si>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</si>
  <si>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</si>
  <si>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</si>
  <si>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</si>
  <si>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</si>
  <si>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</si>
  <si>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</si>
  <si>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</si>
  <si>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</si>
  <si>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</si>
  <si>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</si>
  <si>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</si>
  <si>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</si>
  <si>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</si>
  <si>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</si>
  <si>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</si>
  <si>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</si>
  <si>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</si>
  <si>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</si>
  <si>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</si>
  <si>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</si>
  <si>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</si>
  <si>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</si>
  <si>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</si>
  <si>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</si>
  <si>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</si>
  <si>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</si>
  <si>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</si>
  <si>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</si>
  <si>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</si>
  <si>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</si>
  <si>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</si>
  <si>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</si>
  <si>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</si>
  <si>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</si>
  <si>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</si>
  <si>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</si>
  <si>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</si>
  <si>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</si>
  <si>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</si>
  <si>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</si>
  <si>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</si>
  <si>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</si>
  <si>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</si>
  <si>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</si>
  <si>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</si>
  <si>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</si>
  <si>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</si>
  <si>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</si>
  <si>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</si>
  <si>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</si>
  <si>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</si>
  <si>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</si>
  <si>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</si>
  <si>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</si>
  <si>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</si>
  <si>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</si>
  <si>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</si>
  <si>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</si>
  <si>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</si>
  <si>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</si>
  <si>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</si>
  <si>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</si>
  <si>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</si>
  <si>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</si>
  <si>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</si>
  <si>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</si>
  <si>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</si>
  <si>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</si>
  <si>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</si>
  <si>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</si>
  <si>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</si>
  <si>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</si>
  <si>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</si>
  <si>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</si>
  <si>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</si>
  <si>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</si>
  <si>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</si>
  <si>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</si>
  <si>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</si>
  <si>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</si>
  <si>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</si>
  <si>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</si>
  <si>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</si>
  <si>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</si>
  <si>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</si>
  <si>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</si>
  <si>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</si>
  <si>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</si>
  <si>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</si>
  <si>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</si>
  <si>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</si>
  <si>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</si>
  <si>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</si>
  <si>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</si>
  <si>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</si>
  <si>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</si>
  <si>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</si>
  <si>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</si>
  <si>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</si>
  <si>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</si>
  <si>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</si>
  <si>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</si>
  <si>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</si>
  <si>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</si>
  <si>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</si>
  <si>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</si>
  <si>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</si>
  <si>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</si>
  <si>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</si>
  <si>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</si>
  <si>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</si>
  <si>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</si>
  <si>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</si>
  <si>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</si>
  <si>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</si>
  <si>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</si>
  <si>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</si>
  <si>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</si>
  <si>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</si>
  <si>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</si>
  <si>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</si>
  <si>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</si>
  <si>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</si>
  <si>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</si>
  <si>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</si>
  <si>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</si>
  <si>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</si>
  <si>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</si>
  <si>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</si>
  <si>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</si>
  <si>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</si>
  <si>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</si>
  <si>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</si>
  <si>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</si>
  <si>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</si>
  <si>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</si>
  <si>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</si>
  <si>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</si>
  <si>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</si>
  <si>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</si>
  <si>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</si>
  <si>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</si>
  <si>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</si>
  <si>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</si>
  <si>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</si>
  <si>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</si>
  <si>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</si>
  <si>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</si>
  <si>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</si>
  <si>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</si>
  <si>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</si>
  <si>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</si>
  <si>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</si>
  <si>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</si>
  <si>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</si>
  <si>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</si>
  <si>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</si>
  <si>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</si>
  <si>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</si>
  <si>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</si>
  <si>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</si>
  <si>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</si>
  <si>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</si>
  <si>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</si>
  <si>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</si>
  <si>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</si>
  <si>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</si>
  <si>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</si>
  <si>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</si>
  <si>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</si>
  <si>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</si>
  <si>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</si>
  <si>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</si>
  <si>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</si>
  <si>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</si>
  <si>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</si>
  <si>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</si>
  <si>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</si>
  <si>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</si>
  <si>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</si>
  <si>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</si>
  <si>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</si>
  <si>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</si>
  <si>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</si>
  <si>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</si>
  <si>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</si>
  <si>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</si>
  <si>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</si>
  <si>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</si>
  <si>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</si>
  <si>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</si>
  <si>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</si>
  <si>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</si>
  <si>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</si>
  <si>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</si>
  <si>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</si>
  <si>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</si>
  <si>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</si>
  <si>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</si>
  <si>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</si>
  <si>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</si>
  <si>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</si>
  <si>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</si>
  <si>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</si>
  <si>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</si>
  <si>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</si>
  <si>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</si>
  <si>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</si>
  <si>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</si>
  <si>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</si>
  <si>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</si>
  <si>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</si>
  <si>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</si>
  <si>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</si>
  <si>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</si>
  <si>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</si>
  <si>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</si>
  <si>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</si>
  <si>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</si>
  <si>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</si>
  <si>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</si>
  <si>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</si>
  <si>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</si>
  <si>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</si>
  <si>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</si>
  <si>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</si>
  <si>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</si>
  <si>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</si>
  <si>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</si>
  <si>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</si>
  <si>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</si>
  <si>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</si>
  <si>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</si>
  <si>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</si>
  <si>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</si>
  <si>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</si>
  <si>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</si>
  <si>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</si>
  <si>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</si>
  <si>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</si>
  <si>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</si>
  <si>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</si>
  <si>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</si>
  <si>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</si>
  <si>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</si>
  <si>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</si>
  <si>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</si>
  <si>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</si>
  <si>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</si>
  <si>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</si>
  <si>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</si>
  <si>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</si>
  <si>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</si>
  <si>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</si>
  <si>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</si>
  <si>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</si>
  <si>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</si>
  <si>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</si>
  <si>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</si>
  <si>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</si>
  <si>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</si>
  <si>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</si>
  <si>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</si>
  <si>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</si>
  <si>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</si>
  <si>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</si>
  <si>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</si>
  <si>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</si>
  <si>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</si>
  <si>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</si>
  <si>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</si>
  <si>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</si>
  <si>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</si>
  <si>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</si>
  <si>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</si>
  <si>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</si>
  <si>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</si>
  <si>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</si>
  <si>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</si>
  <si>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</si>
  <si>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</si>
  <si>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</si>
  <si>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</si>
  <si>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</si>
  <si>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</si>
  <si>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</si>
  <si>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</si>
  <si>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</si>
  <si>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</si>
  <si>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</si>
  <si>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</si>
  <si>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</si>
  <si>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</si>
  <si>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</si>
  <si>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</si>
  <si>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</si>
  <si>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</si>
  <si>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</si>
  <si>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</si>
  <si>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</si>
  <si>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</si>
  <si>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</si>
  <si>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</si>
  <si>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</si>
  <si>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</si>
  <si>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</si>
  <si>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</si>
  <si>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</si>
  <si>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</si>
  <si>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</si>
  <si>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</si>
  <si>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</si>
  <si>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</si>
  <si>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</si>
  <si>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</si>
  <si>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</si>
  <si>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</si>
  <si>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</si>
  <si>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</si>
  <si>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</si>
  <si>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</si>
  <si>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</si>
  <si>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</si>
  <si>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</si>
  <si>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</si>
  <si>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</si>
  <si>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</si>
  <si>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</si>
  <si>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</si>
  <si>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</si>
  <si>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</si>
  <si>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</si>
  <si>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</si>
  <si>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</si>
  <si>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</si>
  <si>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</si>
  <si>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</si>
  <si>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</si>
  <si>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</si>
  <si>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</si>
  <si>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</si>
  <si>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</si>
  <si>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</si>
  <si>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</si>
  <si>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</si>
  <si>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</si>
  <si>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</si>
  <si>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</si>
  <si>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</si>
  <si>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</si>
  <si>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</si>
  <si>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</si>
  <si>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</si>
  <si>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</si>
  <si>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</si>
  <si>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</si>
  <si>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</si>
  <si>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</si>
  <si>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</si>
  <si>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</si>
  <si>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</si>
  <si>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</si>
  <si>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</si>
  <si>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</si>
  <si>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</si>
  <si>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</si>
  <si>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</si>
  <si>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</si>
  <si>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</si>
  <si>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</si>
  <si>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</si>
  <si>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</si>
  <si>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</si>
  <si>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</si>
  <si>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</si>
  <si>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</si>
  <si>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</si>
  <si>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</si>
  <si>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</si>
  <si>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</si>
  <si>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</si>
  <si>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</si>
  <si>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</si>
  <si>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</si>
  <si>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</si>
  <si>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</si>
  <si>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</si>
  <si>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</si>
  <si>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</si>
  <si>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</si>
  <si>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</si>
  <si>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</si>
  <si>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</si>
  <si>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</si>
  <si>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</si>
  <si>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</si>
  <si>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</si>
  <si>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</si>
  <si>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</si>
  <si>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</si>
  <si>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</si>
  <si>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</si>
  <si>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</si>
  <si>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</si>
  <si>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</si>
  <si>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</si>
  <si>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</si>
  <si>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</si>
  <si>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</si>
  <si>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</si>
  <si>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</si>
  <si>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</si>
  <si>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</si>
  <si>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</si>
  <si>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</si>
  <si>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</si>
  <si>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</si>
  <si>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</si>
  <si>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</si>
  <si>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</si>
  <si>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</si>
  <si>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</si>
  <si>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</si>
  <si>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</si>
  <si>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</si>
  <si>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</si>
  <si>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</si>
  <si>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</si>
  <si>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</si>
  <si>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</si>
  <si>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</si>
  <si>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</si>
  <si>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</si>
  <si>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</si>
  <si>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</si>
  <si>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</si>
  <si>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</si>
  <si>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</si>
  <si>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</si>
  <si>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</si>
  <si>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</si>
  <si>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</si>
  <si>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</si>
  <si>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</si>
  <si>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</si>
  <si>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</si>
  <si>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</si>
  <si>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</si>
  <si>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</si>
  <si>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</si>
  <si>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</si>
  <si>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</si>
  <si>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</si>
  <si>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</si>
  <si>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</si>
  <si>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</si>
  <si>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</si>
  <si>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</si>
  <si>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</si>
  <si>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</si>
  <si>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</si>
  <si>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</si>
  <si>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</si>
  <si>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</si>
  <si>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</si>
  <si>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</si>
  <si>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</si>
  <si>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</si>
  <si>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</si>
  <si>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</si>
  <si>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</si>
  <si>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</si>
  <si>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</si>
  <si>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</si>
  <si>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</si>
  <si>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</si>
  <si>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</si>
  <si>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</si>
  <si>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</si>
  <si>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</si>
  <si>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</si>
  <si>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</si>
  <si>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</si>
  <si>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</si>
  <si>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</si>
  <si>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</si>
  <si>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</si>
  <si>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</si>
  <si>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</si>
  <si>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</si>
  <si>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</si>
  <si>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</si>
  <si>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</si>
  <si>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</si>
  <si>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</si>
  <si>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</si>
  <si>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</si>
  <si>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</si>
  <si>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</si>
  <si>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</si>
  <si>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</si>
  <si>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</si>
  <si>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</si>
  <si>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</si>
  <si>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</si>
  <si>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</si>
  <si>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</si>
  <si>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</si>
  <si>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</si>
  <si>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</si>
  <si>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</si>
  <si>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</si>
  <si>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</si>
  <si>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</si>
  <si>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</si>
  <si>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</si>
  <si>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</si>
  <si>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</si>
  <si>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</si>
  <si>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</si>
  <si>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</si>
  <si>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</si>
  <si>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</si>
  <si>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</si>
  <si>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</si>
  <si>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</si>
  <si>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</si>
  <si>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</si>
  <si>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</si>
  <si>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</si>
  <si>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</si>
  <si>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</si>
  <si>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</si>
  <si>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</si>
  <si>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</si>
  <si>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</si>
  <si>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</si>
  <si>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</si>
  <si>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</si>
  <si>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</si>
  <si>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</si>
  <si>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</si>
  <si>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</si>
  <si>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</si>
  <si>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</si>
  <si>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</si>
  <si>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</si>
  <si>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</si>
  <si>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</si>
  <si>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</si>
  <si>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</si>
  <si>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</si>
  <si>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</si>
  <si>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</si>
  <si>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</si>
  <si>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</si>
  <si>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</si>
  <si>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</si>
  <si>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</si>
  <si>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</si>
  <si>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</si>
  <si>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</si>
  <si>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</si>
  <si>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</si>
  <si>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</si>
  <si>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</si>
  <si>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</si>
  <si>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</si>
  <si>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</si>
  <si>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</si>
  <si>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</si>
  <si>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</si>
  <si>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</si>
  <si>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</si>
  <si>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</si>
  <si>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</si>
  <si>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</si>
  <si>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</si>
  <si>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</si>
  <si>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</si>
  <si>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</si>
  <si>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</si>
  <si>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</si>
  <si>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</si>
  <si>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</si>
  <si>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</si>
  <si>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</si>
  <si>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</si>
  <si>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</si>
  <si>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</si>
  <si>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</si>
  <si>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</si>
  <si>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</si>
  <si>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</si>
  <si>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</si>
  <si>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</si>
  <si>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</si>
  <si>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</si>
  <si>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</si>
  <si>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</si>
  <si>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</si>
  <si>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</si>
  <si>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</si>
  <si>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</si>
  <si>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</si>
  <si>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</si>
  <si>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</si>
  <si>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</si>
  <si>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</si>
  <si>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</si>
  <si>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</si>
  <si>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</si>
  <si>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</si>
  <si>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</si>
  <si>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</si>
  <si>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</si>
  <si>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</si>
  <si>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</si>
  <si>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</si>
  <si>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</si>
  <si>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</si>
  <si>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</si>
  <si>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</si>
  <si>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</si>
  <si>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</si>
  <si>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</si>
  <si>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</si>
  <si>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</si>
  <si>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</si>
  <si>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</si>
  <si>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</si>
  <si>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</si>
  <si>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</si>
  <si>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</si>
  <si>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</si>
  <si>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</si>
  <si>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</si>
  <si>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</si>
  <si>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</si>
  <si>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</si>
  <si>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</si>
  <si>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</si>
  <si>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</si>
  <si>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</si>
  <si>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</si>
  <si>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</si>
  <si>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</si>
  <si>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</si>
  <si>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</si>
  <si>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</si>
  <si>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</si>
  <si>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</si>
  <si>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</si>
  <si>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</si>
  <si>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</si>
  <si>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</si>
  <si>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</si>
  <si>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</si>
  <si>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</si>
  <si>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</si>
  <si>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</si>
  <si>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</si>
  <si>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</si>
  <si>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</si>
  <si>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</si>
  <si>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</si>
  <si>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</si>
  <si>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</si>
  <si>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</si>
  <si>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</si>
  <si>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</si>
  <si>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</si>
  <si>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</si>
  <si>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</si>
  <si>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</si>
  <si>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</si>
  <si>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</si>
  <si>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</si>
  <si>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</si>
  <si>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</si>
  <si>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</si>
  <si>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</si>
  <si>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</si>
  <si>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</si>
  <si>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</si>
  <si>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</si>
  <si>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</si>
  <si>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</si>
  <si>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</si>
  <si>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</si>
  <si>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</si>
  <si>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</si>
  <si>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</si>
  <si>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</si>
  <si>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</si>
  <si>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</si>
  <si>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</si>
  <si>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</si>
  <si>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</si>
  <si>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</si>
  <si>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</si>
  <si>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</si>
  <si>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</si>
  <si>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</si>
  <si>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</si>
  <si>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</si>
  <si>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</si>
  <si>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</si>
  <si>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</si>
  <si>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</si>
  <si>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</si>
  <si>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</si>
  <si>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</si>
  <si>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</si>
  <si>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</si>
  <si>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</si>
  <si>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</si>
  <si>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</si>
  <si>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</si>
  <si>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</si>
  <si>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</si>
  <si>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</si>
  <si>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</si>
  <si>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</si>
  <si>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</si>
  <si>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</si>
  <si>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</si>
  <si>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</si>
  <si>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</si>
  <si>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</si>
  <si>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</si>
  <si>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</si>
  <si>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</si>
  <si>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</si>
  <si>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</si>
  <si>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</si>
  <si>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</si>
  <si>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</si>
  <si>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</si>
  <si>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</si>
  <si>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</si>
  <si>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</si>
  <si>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</si>
  <si>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</si>
  <si>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</si>
  <si>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</si>
  <si>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</si>
  <si>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</si>
  <si>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</si>
  <si>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</si>
  <si>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</si>
  <si>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</si>
  <si>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</si>
  <si>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</si>
  <si>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</si>
  <si>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</si>
  <si>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</si>
  <si>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</si>
  <si>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</si>
  <si>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</si>
  <si>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</si>
  <si>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</si>
  <si>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</si>
  <si>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</si>
  <si>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</si>
  <si>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</si>
  <si>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</si>
  <si>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</si>
  <si>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</si>
  <si>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</si>
  <si>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</si>
  <si>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</si>
  <si>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</si>
  <si>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</si>
  <si>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</si>
  <si>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</si>
  <si>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</si>
  <si>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</si>
  <si>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</si>
  <si>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</si>
  <si>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</si>
  <si>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</si>
  <si>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</si>
  <si>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</si>
  <si>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</si>
  <si>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</si>
  <si>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</si>
  <si>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</si>
  <si>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</si>
  <si>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</si>
  <si>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</si>
  <si>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</si>
  <si>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</si>
  <si>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</si>
  <si>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</si>
  <si>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</si>
  <si>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</si>
  <si>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</si>
  <si>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</si>
  <si>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</si>
  <si>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</si>
  <si>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</si>
  <si>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</si>
  <si>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</si>
  <si>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</si>
  <si>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</si>
  <si>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</si>
  <si>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</si>
  <si>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</si>
  <si>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</si>
  <si>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</si>
  <si>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</si>
  <si>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</si>
  <si>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</si>
  <si>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</si>
  <si>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</si>
  <si>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</si>
  <si>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</si>
  <si>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</si>
  <si>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</si>
  <si>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</si>
  <si>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</si>
  <si>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</si>
  <si>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</si>
  <si>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</si>
  <si>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</si>
  <si>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</si>
  <si>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</si>
  <si>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</si>
  <si>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</si>
  <si>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</si>
  <si>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</si>
  <si>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</si>
  <si>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</si>
  <si>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</si>
  <si>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</si>
  <si>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</si>
  <si>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</si>
  <si>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</si>
  <si>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</si>
  <si>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</si>
  <si>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</si>
  <si>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</si>
  <si>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</si>
  <si>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</si>
  <si>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</si>
  <si>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</si>
  <si>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</si>
  <si>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</si>
  <si>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</si>
  <si>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</si>
  <si>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</si>
  <si>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</si>
  <si>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</si>
  <si>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</si>
  <si>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</si>
  <si>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</si>
  <si>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</si>
  <si>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</si>
  <si>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</si>
  <si>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</si>
  <si>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</si>
  <si>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</si>
  <si>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</si>
  <si>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</si>
  <si>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</si>
  <si>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</si>
  <si>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</si>
  <si>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</si>
  <si>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</si>
  <si>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</si>
  <si>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</si>
  <si>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</si>
  <si>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</si>
  <si>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</si>
  <si>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</si>
  <si>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</si>
  <si>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</si>
  <si>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</si>
  <si>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</si>
  <si>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</si>
  <si>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</si>
  <si>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</si>
  <si>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</si>
  <si>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</si>
  <si>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</si>
  <si>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</si>
  <si>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</si>
  <si>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</si>
  <si>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</si>
  <si>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</si>
  <si>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</si>
  <si>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</si>
  <si>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</si>
  <si>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</si>
  <si>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</si>
  <si>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</si>
  <si>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</si>
  <si>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</si>
  <si>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</si>
  <si>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</si>
  <si>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</si>
  <si>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</si>
  <si>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</si>
  <si>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</si>
  <si>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</si>
  <si>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</si>
  <si>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</si>
  <si>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</si>
  <si>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</si>
  <si>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</si>
  <si>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</si>
  <si>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</si>
  <si>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</si>
  <si>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</si>
  <si>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</si>
  <si>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</si>
  <si>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</si>
  <si>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</si>
  <si>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</si>
  <si>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</si>
  <si>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</si>
  <si>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</si>
  <si>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</si>
  <si>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</si>
  <si>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</si>
  <si>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</si>
  <si>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</si>
  <si>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</si>
  <si>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</si>
  <si>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</si>
  <si>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</si>
  <si>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</si>
  <si>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</si>
  <si>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</si>
  <si>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</si>
  <si>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</si>
  <si>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</si>
  <si>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</si>
  <si>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</si>
  <si>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</si>
  <si>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</si>
  <si>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</si>
  <si>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</si>
  <si>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</si>
  <si>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</si>
  <si>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</si>
  <si>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</si>
  <si>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</si>
  <si>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</si>
  <si>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</si>
  <si>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</si>
  <si>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</si>
  <si>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</si>
  <si>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</si>
  <si>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</si>
  <si>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</si>
  <si>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</si>
  <si>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</si>
  <si>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</si>
  <si>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</si>
  <si>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</si>
  <si>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</si>
  <si>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</si>
  <si>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</si>
  <si>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</si>
  <si>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</si>
  <si>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</si>
  <si>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</si>
  <si>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</si>
  <si>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</si>
  <si>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</si>
  <si>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</si>
  <si>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</si>
  <si>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</si>
  <si>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</si>
  <si>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</si>
  <si>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</si>
  <si>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</si>
  <si>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</si>
  <si>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</si>
  <si>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</si>
  <si>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</si>
  <si>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</si>
  <si>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</si>
  <si>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</si>
  <si>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</si>
  <si>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</si>
  <si>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</si>
  <si>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</si>
  <si>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</si>
  <si>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</si>
  <si>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</si>
  <si>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</si>
  <si>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</si>
  <si>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</si>
  <si>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</si>
  <si>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</si>
  <si>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</si>
  <si>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</si>
  <si>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</si>
  <si>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</si>
  <si>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</si>
  <si>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</si>
  <si>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</si>
  <si>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</si>
  <si>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</si>
  <si>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</si>
  <si>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</si>
  <si>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</si>
  <si>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</si>
  <si>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</si>
  <si>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</si>
  <si>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</si>
  <si>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</si>
  <si>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</si>
  <si>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</si>
  <si>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</si>
  <si>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</si>
  <si>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</si>
  <si>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</si>
  <si>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</si>
  <si>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</si>
  <si>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</si>
  <si>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</si>
  <si>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</si>
  <si>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</si>
  <si>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</si>
  <si>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</si>
  <si>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</si>
  <si>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</si>
  <si>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</si>
  <si>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</si>
  <si>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</si>
  <si>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</si>
  <si>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</si>
  <si>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</si>
  <si>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</si>
  <si>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</si>
  <si>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</si>
  <si>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</si>
  <si>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</si>
  <si>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</si>
  <si>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</si>
  <si>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</si>
  <si>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</si>
  <si>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</si>
  <si>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</si>
  <si>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</si>
  <si>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</si>
  <si>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</si>
  <si>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</si>
  <si>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</si>
  <si>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</si>
  <si>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</si>
  <si>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</si>
  <si>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</si>
  <si>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</si>
  <si>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</si>
  <si>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</si>
  <si>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</si>
  <si>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</si>
  <si>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</si>
  <si>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</si>
  <si>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</si>
  <si>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</si>
  <si>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</si>
  <si>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</si>
  <si>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</si>
  <si>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</si>
  <si>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</si>
  <si>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</si>
  <si>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</si>
  <si>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</si>
  <si>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</si>
  <si>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</si>
  <si>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</si>
  <si>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</si>
  <si>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</si>
  <si>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</si>
  <si>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</si>
  <si>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</si>
  <si>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</si>
  <si>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</si>
  <si>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</si>
  <si>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</si>
  <si>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</si>
  <si>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</si>
  <si>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</si>
  <si>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</si>
  <si>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</si>
  <si>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</si>
  <si>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</si>
  <si>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</si>
  <si>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</si>
  <si>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</si>
  <si>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</si>
  <si>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</si>
  <si>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</si>
  <si>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</si>
  <si>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</si>
  <si>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</si>
  <si>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</si>
  <si>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</si>
  <si>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</si>
  <si>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</si>
  <si>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</si>
  <si>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</si>
  <si>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</si>
  <si>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</si>
  <si>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</si>
  <si>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</si>
  <si>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</si>
  <si>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</si>
  <si>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</si>
  <si>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</si>
  <si>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</si>
  <si>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</si>
  <si>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</si>
  <si>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</si>
  <si>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</si>
  <si>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</si>
  <si>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</si>
  <si>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</si>
  <si>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</si>
  <si>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</si>
  <si>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</si>
  <si>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</si>
  <si>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</si>
  <si>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</si>
  <si>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</si>
  <si>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</si>
  <si>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</si>
  <si>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</si>
  <si>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</si>
  <si>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</si>
  <si>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</si>
  <si>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</si>
  <si>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</si>
  <si>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</si>
  <si>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</si>
  <si>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</si>
  <si>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</si>
  <si>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</si>
  <si>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</si>
  <si>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</si>
  <si>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</si>
  <si>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</si>
  <si>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</si>
  <si>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</si>
  <si>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</si>
  <si>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</si>
  <si>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</si>
  <si>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</si>
  <si>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</si>
  <si>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</si>
  <si>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</si>
  <si>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</si>
  <si>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</si>
  <si>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</si>
  <si>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</si>
  <si>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</si>
  <si>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</si>
  <si>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</si>
  <si>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</si>
  <si>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</si>
  <si>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</si>
  <si>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</si>
  <si>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</si>
  <si>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</si>
  <si>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</si>
  <si>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</si>
  <si>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</si>
  <si>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</si>
  <si>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</si>
  <si>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</si>
  <si>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</si>
  <si>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</si>
  <si>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</si>
  <si>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</si>
  <si>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</si>
  <si>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</si>
  <si>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</si>
  <si>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</si>
  <si>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</si>
  <si>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</si>
  <si>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</si>
  <si>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</si>
  <si>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</si>
  <si>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</si>
  <si>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</si>
  <si>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</si>
  <si>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</si>
  <si>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</si>
  <si>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</si>
  <si>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</si>
  <si>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</si>
  <si>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</si>
  <si>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</si>
  <si>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</si>
  <si>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</si>
  <si>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</si>
  <si>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</si>
  <si>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</si>
  <si>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</si>
  <si>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</si>
  <si>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</si>
  <si>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</si>
  <si>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</si>
  <si>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</si>
  <si>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</si>
  <si>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</si>
  <si>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</si>
  <si>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</si>
  <si>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</si>
  <si>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</si>
  <si>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</si>
  <si>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</si>
  <si>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</si>
  <si>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</si>
  <si>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</si>
  <si>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</si>
  <si>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</si>
  <si>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</si>
  <si>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</si>
  <si>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</si>
  <si>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</si>
  <si>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</si>
  <si>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</si>
  <si>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</si>
  <si>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</si>
  <si>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</si>
  <si>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</si>
  <si>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</si>
  <si>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</si>
  <si>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</si>
  <si>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</si>
  <si>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</si>
  <si>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</si>
  <si>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</si>
  <si>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</si>
  <si>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</si>
  <si>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</si>
  <si>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</si>
  <si>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</si>
  <si>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</si>
  <si>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</si>
  <si>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</si>
  <si>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</si>
  <si>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</si>
  <si>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</si>
  <si>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</si>
  <si>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</si>
  <si>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</si>
  <si>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</si>
  <si>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</si>
  <si>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</si>
  <si>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</si>
  <si>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</si>
  <si>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</si>
  <si>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</si>
  <si>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</si>
  <si>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</si>
  <si>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</si>
  <si>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</si>
  <si>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</si>
  <si>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</si>
  <si>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</si>
  <si>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</si>
  <si>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</si>
  <si>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</si>
  <si>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</si>
  <si>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</si>
  <si>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</si>
  <si>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</si>
  <si>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</si>
  <si>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</si>
  <si>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</si>
  <si>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</si>
  <si>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</si>
  <si>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</si>
  <si>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</si>
  <si>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</si>
  <si>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</si>
  <si>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</si>
  <si>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</si>
  <si>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</si>
  <si>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</si>
  <si>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</si>
  <si>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</si>
  <si>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</si>
  <si>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</si>
  <si>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</si>
  <si>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</si>
  <si>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</si>
  <si>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</si>
  <si>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</si>
  <si>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</si>
  <si>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</si>
  <si>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</si>
  <si>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</si>
  <si>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</si>
  <si>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</si>
  <si>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</si>
  <si>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</si>
  <si>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</si>
  <si>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</si>
  <si>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</si>
  <si>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</si>
  <si>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</si>
  <si>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</si>
  <si>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</si>
  <si>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</si>
  <si>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</si>
  <si>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</si>
  <si>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</si>
  <si>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</si>
  <si>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</si>
  <si>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</si>
  <si>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</si>
  <si>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</si>
  <si>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</si>
  <si>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</si>
  <si>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</si>
  <si>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</si>
  <si>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</si>
  <si>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</si>
  <si>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</si>
  <si>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</si>
  <si>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</si>
  <si>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</si>
  <si>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</si>
  <si>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</si>
  <si>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</si>
  <si>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</si>
  <si>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</si>
  <si>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</si>
  <si>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</si>
  <si>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</si>
  <si>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</si>
  <si>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</si>
  <si>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</si>
  <si>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</si>
  <si>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</si>
  <si>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</si>
  <si>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</si>
  <si>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</si>
  <si>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</si>
  <si>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</si>
  <si>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</si>
  <si>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</si>
  <si>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</si>
  <si>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</si>
  <si>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</si>
  <si>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</si>
  <si>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</si>
  <si>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</si>
  <si>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</si>
  <si>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</si>
  <si>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</si>
  <si>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</si>
  <si>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</si>
  <si>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</si>
  <si>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</si>
  <si>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</si>
  <si>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</si>
  <si>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</si>
  <si>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</si>
  <si>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</si>
  <si>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</si>
  <si>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</si>
  <si>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</si>
  <si>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</si>
  <si>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</si>
  <si>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</si>
  <si>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</si>
  <si>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</si>
  <si>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</si>
  <si>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</si>
  <si>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</si>
  <si>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</si>
  <si>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</si>
  <si>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</si>
  <si>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</si>
  <si>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</si>
  <si>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</si>
  <si>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</si>
  <si>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</si>
  <si>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</si>
  <si>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</si>
  <si>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</si>
  <si>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</si>
  <si>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</si>
  <si>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</si>
  <si>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</si>
  <si>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</si>
  <si>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</si>
  <si>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</si>
  <si>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</si>
  <si>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</si>
  <si>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</si>
  <si>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</si>
  <si>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</si>
  <si>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</si>
  <si>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</si>
  <si>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</si>
  <si>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</si>
  <si>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</si>
  <si>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</si>
  <si>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</si>
  <si>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</si>
  <si>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</si>
  <si>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</si>
  <si>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</si>
  <si>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</si>
  <si>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</si>
  <si>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</si>
  <si>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</si>
  <si>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</si>
  <si>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</si>
  <si>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</si>
  <si>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</si>
  <si>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</si>
  <si>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</si>
  <si>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</si>
  <si>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</si>
  <si>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</si>
  <si>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</si>
  <si>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</si>
  <si>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</si>
  <si>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</si>
  <si>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</si>
  <si>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</si>
  <si>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</si>
  <si>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</si>
  <si>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</si>
  <si>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</si>
  <si>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</si>
  <si>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</si>
  <si>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</si>
  <si>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</si>
  <si>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</si>
  <si>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</si>
  <si>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</si>
  <si>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</si>
  <si>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</si>
  <si>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</si>
  <si>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</si>
  <si>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</si>
  <si>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</si>
  <si>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</si>
  <si>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</si>
  <si>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</si>
  <si>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</si>
  <si>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</si>
  <si>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</si>
  <si>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</si>
  <si>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</si>
  <si>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</si>
  <si>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</si>
  <si>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</si>
  <si>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</si>
  <si>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</si>
  <si>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</si>
  <si>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</si>
  <si>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</si>
  <si>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</si>
  <si>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</si>
  <si>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</si>
  <si>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</si>
  <si>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</si>
  <si>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</si>
  <si>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</si>
  <si>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</si>
  <si>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</si>
  <si>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</si>
  <si>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</si>
  <si>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</si>
  <si>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</si>
  <si>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</si>
  <si>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</si>
  <si>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</si>
  <si>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</si>
  <si>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</si>
  <si>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</si>
  <si>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</si>
  <si>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</si>
  <si>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</si>
  <si>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</si>
  <si>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</si>
  <si>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</si>
  <si>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</si>
  <si>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</si>
  <si>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</si>
  <si>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</si>
  <si>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</si>
  <si>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</si>
  <si>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</si>
  <si>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</si>
  <si>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</si>
  <si>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</si>
  <si>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</si>
  <si>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</si>
  <si>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</si>
  <si>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</si>
  <si>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</si>
  <si>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</si>
  <si>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</si>
  <si>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</si>
  <si>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</si>
  <si>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</si>
  <si>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</si>
  <si>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</si>
  <si>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</si>
  <si>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</si>
  <si>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</si>
  <si>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</si>
  <si>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</si>
  <si>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</si>
  <si>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</si>
  <si>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</si>
  <si>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</si>
  <si>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</si>
  <si>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</si>
  <si>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</si>
  <si>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</si>
  <si>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</si>
  <si>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</si>
  <si>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</si>
  <si>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</si>
  <si>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</si>
  <si>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</si>
  <si>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</si>
  <si>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</si>
  <si>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</si>
  <si>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</si>
  <si>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</si>
  <si>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</si>
  <si>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</si>
  <si>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</si>
  <si>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</si>
  <si>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</si>
  <si>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</si>
  <si>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</si>
  <si>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</si>
  <si>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</si>
  <si>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</si>
  <si>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</si>
  <si>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</si>
  <si>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</si>
  <si>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</si>
  <si>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</si>
  <si>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</si>
  <si>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</si>
  <si>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</si>
  <si>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</si>
  <si>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</si>
  <si>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</si>
  <si>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</si>
  <si>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</si>
  <si>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</si>
  <si>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</si>
  <si>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</si>
  <si>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</si>
  <si>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</si>
  <si>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</si>
  <si>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</si>
  <si>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</si>
  <si>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</si>
  <si>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</si>
  <si>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</si>
  <si>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</si>
  <si>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</si>
  <si>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</si>
  <si>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</si>
  <si>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</si>
  <si>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</si>
  <si>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</si>
  <si>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</si>
  <si>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</si>
  <si>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</si>
  <si>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</si>
  <si>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</si>
  <si>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</si>
  <si>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</si>
  <si>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</si>
  <si>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</si>
  <si>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</si>
  <si>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</si>
  <si>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</si>
  <si>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</si>
  <si>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</si>
  <si>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</si>
  <si>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</si>
  <si>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</si>
  <si>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</si>
  <si>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</si>
  <si>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</si>
  <si>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</si>
  <si>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</si>
  <si>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</si>
  <si>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</si>
  <si>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</si>
  <si>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</si>
  <si>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</si>
  <si>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</si>
  <si>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</si>
  <si>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</si>
  <si>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</si>
  <si>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</si>
  <si>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</si>
  <si>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</si>
  <si>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</si>
  <si>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</si>
  <si>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</si>
  <si>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</si>
  <si>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</si>
  <si>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</si>
  <si>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</si>
  <si>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</si>
  <si>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</si>
  <si>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</si>
  <si>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</si>
  <si>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</si>
  <si>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</si>
  <si>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</si>
  <si>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</si>
  <si>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</si>
  <si>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</si>
  <si>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</si>
  <si>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</si>
  <si>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</si>
  <si>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</si>
  <si>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</si>
  <si>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</si>
  <si>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</si>
  <si>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</si>
  <si>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</si>
  <si>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</si>
  <si>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</si>
  <si>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</si>
  <si>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</si>
  <si>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</si>
  <si>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</si>
  <si>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</si>
  <si>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</si>
  <si>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</si>
  <si>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</si>
  <si>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</si>
  <si>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</si>
  <si>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</si>
  <si>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</si>
  <si>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</si>
  <si>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</si>
  <si>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</si>
  <si>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</si>
  <si>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</si>
  <si>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</si>
  <si>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</si>
  <si>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</si>
  <si>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</si>
  <si>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</si>
  <si>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</si>
  <si>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</si>
  <si>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</si>
  <si>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</si>
  <si>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</si>
  <si>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</si>
  <si>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</si>
  <si>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</si>
  <si>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</si>
  <si>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</si>
  <si>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</si>
  <si>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</si>
  <si>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</si>
  <si>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</si>
  <si>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</si>
  <si>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</si>
  <si>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</si>
  <si>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</si>
  <si>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</si>
  <si>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</si>
  <si>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</si>
  <si>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</si>
  <si>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</si>
  <si>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</si>
  <si>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</si>
  <si>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</si>
  <si>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</si>
  <si>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</si>
  <si>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</si>
  <si>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</si>
  <si>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</si>
  <si>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</si>
  <si>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</si>
  <si>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</si>
  <si>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</si>
  <si>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</si>
  <si>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</si>
  <si>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</si>
  <si>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</si>
  <si>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</si>
  <si>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</si>
  <si>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</si>
  <si>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</si>
  <si>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</si>
  <si>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</si>
  <si>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</si>
  <si>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</si>
  <si>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</si>
  <si>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</si>
  <si>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</si>
  <si>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</si>
  <si>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</si>
  <si>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</si>
  <si>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</si>
  <si>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</si>
  <si>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</si>
  <si>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</si>
  <si>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</si>
  <si>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</si>
  <si>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</si>
  <si>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</si>
  <si>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</si>
  <si>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</si>
  <si>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</si>
  <si>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</si>
  <si>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</si>
  <si>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</si>
  <si>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</si>
  <si>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</si>
  <si>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</si>
  <si>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</si>
  <si>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</si>
  <si>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</si>
  <si>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</si>
  <si>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</si>
  <si>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</si>
  <si>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</si>
  <si>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</si>
  <si>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</si>
  <si>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</si>
  <si>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</si>
  <si>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</si>
  <si>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</si>
  <si>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</si>
  <si>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</si>
  <si>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</si>
  <si>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</si>
  <si>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</si>
  <si>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</si>
  <si>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</si>
  <si>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</si>
  <si>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</si>
  <si>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</si>
  <si>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</si>
  <si>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</si>
  <si>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</si>
  <si>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</si>
  <si>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</si>
  <si>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</si>
  <si>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</si>
  <si>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</si>
  <si>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</si>
  <si>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</si>
  <si>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</si>
  <si>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</si>
  <si>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</si>
  <si>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</si>
  <si>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</si>
  <si>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</si>
  <si>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</si>
  <si>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</si>
  <si>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</si>
  <si>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</si>
  <si>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</si>
  <si>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</si>
  <si>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</si>
  <si>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</si>
  <si>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</si>
  <si>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</si>
  <si>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</si>
  <si>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</si>
  <si>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</si>
  <si>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</si>
  <si>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</si>
  <si>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</si>
  <si>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</si>
  <si>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</si>
  <si>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</si>
  <si>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</si>
  <si>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</si>
  <si>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</si>
  <si>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</si>
  <si>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</si>
  <si>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</si>
  <si>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</si>
  <si>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</si>
  <si>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</si>
  <si>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</si>
  <si>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</si>
  <si>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</si>
  <si>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</si>
  <si>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</si>
  <si>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</si>
  <si>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</si>
  <si>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</si>
  <si>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</si>
  <si>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</si>
  <si>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</si>
  <si>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</si>
  <si>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</si>
  <si>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</si>
  <si>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</si>
  <si>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</si>
  <si>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</si>
  <si>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</si>
  <si>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</si>
  <si>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</si>
  <si>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</si>
  <si>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</si>
  <si>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</si>
  <si>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</si>
  <si>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</si>
  <si>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</si>
  <si>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</si>
  <si>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</si>
  <si>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</si>
  <si>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</si>
  <si>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</si>
  <si>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</si>
  <si>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</si>
  <si>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</si>
  <si>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</si>
  <si>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</si>
  <si>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</si>
  <si>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</si>
  <si>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</si>
  <si>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</si>
  <si>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</si>
  <si>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</si>
  <si>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</si>
  <si>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</si>
  <si>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</si>
  <si>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</si>
  <si>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</si>
  <si>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</si>
  <si>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</si>
  <si>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</si>
  <si>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</si>
  <si>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</si>
  <si>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</si>
  <si>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</si>
  <si>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</si>
  <si>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</si>
  <si>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</si>
  <si>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</si>
  <si>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</si>
  <si>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</si>
  <si>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</si>
  <si>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</si>
  <si>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</si>
  <si>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</si>
  <si>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</si>
  <si>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</si>
  <si>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</si>
  <si>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</si>
  <si>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</si>
  <si>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</si>
  <si>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</si>
  <si>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</si>
  <si>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</si>
  <si>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</si>
  <si>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</si>
  <si>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</si>
  <si>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</si>
  <si>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</si>
  <si>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</si>
  <si>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</si>
  <si>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</si>
  <si>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</si>
  <si>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</si>
  <si>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</si>
  <si>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</si>
  <si>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</si>
  <si>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</si>
  <si>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</si>
  <si>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</si>
  <si>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</si>
  <si>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</si>
  <si>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</si>
  <si>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</si>
  <si>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</si>
  <si>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</si>
  <si>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</si>
  <si>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</si>
  <si>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</si>
  <si>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</si>
  <si>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</si>
  <si>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</si>
  <si>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</si>
  <si>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</si>
  <si>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</si>
  <si>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</si>
  <si>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</si>
  <si>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</si>
  <si>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</si>
  <si>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</si>
  <si>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</si>
  <si>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</si>
  <si>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</si>
  <si>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</si>
  <si>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</si>
  <si>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</si>
  <si>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</si>
  <si>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</si>
  <si>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</si>
  <si>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</si>
  <si>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</si>
  <si>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</si>
  <si>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</si>
  <si>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</si>
  <si>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</si>
  <si>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</si>
  <si>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</si>
  <si>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</si>
  <si>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</si>
  <si>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</si>
  <si>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</si>
  <si>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</si>
  <si>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</si>
  <si>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</si>
  <si>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</si>
  <si>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</si>
  <si>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</si>
  <si>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</si>
  <si>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</si>
  <si>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</si>
  <si>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</si>
  <si>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</si>
  <si>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</si>
  <si>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</si>
  <si>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</si>
  <si>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</si>
  <si>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</si>
  <si>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</si>
  <si>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</si>
  <si>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</si>
  <si>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</si>
  <si>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</si>
  <si>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</si>
  <si>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</si>
  <si>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</si>
  <si>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</si>
  <si>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</si>
  <si>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</si>
  <si>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</si>
  <si>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</si>
  <si>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</si>
  <si>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</si>
  <si>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</si>
  <si>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</si>
  <si>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</si>
  <si>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</si>
  <si>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</si>
  <si>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</si>
  <si>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</si>
  <si>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</si>
  <si>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</si>
  <si>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</si>
  <si>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</si>
  <si>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</si>
  <si>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</si>
  <si>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</si>
  <si>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</si>
  <si>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</si>
  <si>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</si>
  <si>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</si>
  <si>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</si>
  <si>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</si>
  <si>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</si>
  <si>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</si>
  <si>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</si>
  <si>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</si>
  <si>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</si>
  <si>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</si>
  <si>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</si>
  <si>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</si>
  <si>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</si>
  <si>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</si>
  <si>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</si>
  <si>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</si>
  <si>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</si>
  <si>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</si>
  <si>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</si>
  <si>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</si>
  <si>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</si>
  <si>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</si>
  <si>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</si>
  <si>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</si>
  <si>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</si>
  <si>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</si>
  <si>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</si>
  <si>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</si>
  <si>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</si>
  <si>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</si>
  <si>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</si>
  <si>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</si>
  <si>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</si>
  <si>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</si>
  <si>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</si>
  <si>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</si>
  <si>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</si>
  <si>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</si>
  <si>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</si>
  <si>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</si>
  <si>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</si>
  <si>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</si>
  <si>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</si>
  <si>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</si>
  <si>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</si>
  <si>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</si>
  <si>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</si>
  <si>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</si>
  <si>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</si>
  <si>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</si>
  <si>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</si>
  <si>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</si>
  <si>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</si>
  <si>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</si>
  <si>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</si>
  <si>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</si>
  <si>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</si>
  <si>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</si>
  <si>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</si>
  <si>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</si>
  <si>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</si>
  <si>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</si>
  <si>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</si>
  <si>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</si>
  <si>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</si>
  <si>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</si>
  <si>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</si>
  <si>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</si>
  <si>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</si>
  <si>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</si>
  <si>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</si>
  <si>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</si>
  <si>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</si>
  <si>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</si>
  <si>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</si>
  <si>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</si>
  <si>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</si>
  <si>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</si>
  <si>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</si>
  <si>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</si>
  <si>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</si>
  <si>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</si>
  <si>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</si>
  <si>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</si>
  <si>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</si>
  <si>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</si>
  <si>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</si>
  <si>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</si>
  <si>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</si>
  <si>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</si>
  <si>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</si>
  <si>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</si>
  <si>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</si>
  <si>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</si>
  <si>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</si>
  <si>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</si>
  <si>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</si>
  <si>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</si>
  <si>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</si>
  <si>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</si>
  <si>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</si>
  <si>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</si>
  <si>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</si>
  <si>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</si>
  <si>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</si>
  <si>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</si>
  <si>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</si>
  <si>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</si>
  <si>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</si>
  <si>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</si>
  <si>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</si>
  <si>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</si>
  <si>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</si>
  <si>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</si>
  <si>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</si>
  <si>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</si>
  <si>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</si>
  <si>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</si>
  <si>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</si>
  <si>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</si>
  <si>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</si>
  <si>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</si>
  <si>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</si>
  <si>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</si>
  <si>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</si>
  <si>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</si>
  <si>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</si>
  <si>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</si>
  <si>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</si>
  <si>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</si>
  <si>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</si>
  <si>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</si>
  <si>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</si>
  <si>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</si>
  <si>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</si>
  <si>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</si>
  <si>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</si>
  <si>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</si>
  <si>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</si>
  <si>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</si>
  <si>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</si>
  <si>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</si>
  <si>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</si>
  <si>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</si>
  <si>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</si>
  <si>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</si>
  <si>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</si>
  <si>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</si>
  <si>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</si>
  <si>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</si>
  <si>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</si>
  <si>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</si>
  <si>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</si>
  <si>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</si>
  <si>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</si>
  <si>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</si>
  <si>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</si>
  <si>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</si>
  <si>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</si>
  <si>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</si>
  <si>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</si>
  <si>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</si>
  <si>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</si>
  <si>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</si>
  <si>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</si>
  <si>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</si>
  <si>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</si>
  <si>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</si>
  <si>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</si>
  <si>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</si>
  <si>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</si>
  <si>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</si>
  <si>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</si>
  <si>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</si>
  <si>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</si>
  <si>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</si>
  <si>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</si>
  <si>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</si>
  <si>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</si>
  <si>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</si>
  <si>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</si>
  <si>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</si>
  <si>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</si>
  <si>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</si>
  <si>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</si>
  <si>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</si>
  <si>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</si>
  <si>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</si>
  <si>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</si>
  <si>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</si>
  <si>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</si>
  <si>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</si>
  <si>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</si>
  <si>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</si>
  <si>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</si>
  <si>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</si>
  <si>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</si>
  <si>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</si>
  <si>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</si>
  <si>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</si>
  <si>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</si>
  <si>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</si>
  <si>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</si>
  <si>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</si>
  <si>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</si>
  <si>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</si>
  <si>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</si>
  <si>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</si>
  <si>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</si>
  <si>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</si>
  <si>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</si>
  <si>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</si>
  <si>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</si>
  <si>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</si>
  <si>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</si>
  <si>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</si>
  <si>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</si>
  <si>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</si>
  <si>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</si>
  <si>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</si>
  <si>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</si>
  <si>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</si>
  <si>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</si>
  <si>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</si>
  <si>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</si>
  <si>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</si>
  <si>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</si>
  <si>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</si>
  <si>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</si>
  <si>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</si>
  <si>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</si>
  <si>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</si>
  <si>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</si>
  <si>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</si>
  <si>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</si>
  <si>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</si>
  <si>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</si>
  <si>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</si>
  <si>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</si>
  <si>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</si>
  <si>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</si>
  <si>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</si>
  <si>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</si>
  <si>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</si>
  <si>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</si>
  <si>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</si>
  <si>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</si>
  <si>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</si>
  <si>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</si>
  <si>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</si>
  <si>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</si>
  <si>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</si>
  <si>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</si>
  <si>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</si>
  <si>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</si>
  <si>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</si>
  <si>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</si>
  <si>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</si>
  <si>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</si>
  <si>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</si>
  <si>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</si>
  <si>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</si>
  <si>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</si>
  <si>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</si>
  <si>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</si>
  <si>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</si>
  <si>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</si>
  <si>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</si>
  <si>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</si>
  <si>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</si>
  <si>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</si>
  <si>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</si>
  <si>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</si>
  <si>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</si>
  <si>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</si>
  <si>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</si>
  <si>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</si>
  <si>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</si>
  <si>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</si>
  <si>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</si>
  <si>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</si>
  <si>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</si>
  <si>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</si>
  <si>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</si>
  <si>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</si>
  <si>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</si>
  <si>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</si>
  <si>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</si>
  <si>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</si>
  <si>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</si>
  <si>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</si>
  <si>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</si>
  <si>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</si>
  <si>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</si>
  <si>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</si>
  <si>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</si>
  <si>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</si>
  <si>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</si>
  <si>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</si>
  <si>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</si>
  <si>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</si>
  <si>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</si>
  <si>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</si>
  <si>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</si>
  <si>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</si>
  <si>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</si>
  <si>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</si>
  <si>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</si>
  <si>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</si>
  <si>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</si>
  <si>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</si>
  <si>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</si>
  <si>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</si>
  <si>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</si>
  <si>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</si>
  <si>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</si>
  <si>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</si>
  <si>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</si>
  <si>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</si>
  <si>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</si>
  <si>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</si>
  <si>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</si>
  <si>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</si>
  <si>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</si>
  <si>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</si>
  <si>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</si>
  <si>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</si>
  <si>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</si>
  <si>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</si>
  <si>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</si>
  <si>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</si>
  <si>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</si>
  <si>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</si>
  <si>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</si>
  <si>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</si>
  <si>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</si>
  <si>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</si>
  <si>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</si>
  <si>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</si>
  <si>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</si>
  <si>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</si>
  <si>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</si>
  <si>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</si>
  <si>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</si>
  <si>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</si>
  <si>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</si>
  <si>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</si>
  <si>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</si>
  <si>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</si>
  <si>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</si>
  <si>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</si>
  <si>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</si>
  <si>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</si>
  <si>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</si>
  <si>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</si>
  <si>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</si>
  <si>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</si>
  <si>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</si>
  <si>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</si>
  <si>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</si>
  <si>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</si>
  <si>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</si>
  <si>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</si>
  <si>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</si>
  <si>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</si>
  <si>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</si>
  <si>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</si>
  <si>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</si>
  <si>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</si>
  <si>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</si>
  <si>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</si>
  <si>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</si>
  <si>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</si>
  <si>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</si>
  <si>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</si>
  <si>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</si>
  <si>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</si>
  <si>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</si>
  <si>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</si>
  <si>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</si>
  <si>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</si>
  <si>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</si>
  <si>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</si>
  <si>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</si>
  <si>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</si>
  <si>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</si>
  <si>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</si>
  <si>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</si>
  <si>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</si>
  <si>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</si>
  <si>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</si>
  <si>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</si>
  <si>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</si>
  <si>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</si>
  <si>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</si>
  <si>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</si>
  <si>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</si>
  <si>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</si>
  <si>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</si>
  <si>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</si>
  <si>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</si>
  <si>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</si>
  <si>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</si>
  <si>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</si>
  <si>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</si>
  <si>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</si>
  <si>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</si>
  <si>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</si>
  <si>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</si>
  <si>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</si>
  <si>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</si>
  <si>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</si>
  <si>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</si>
  <si>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</si>
  <si>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</si>
  <si>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</si>
  <si>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</si>
  <si>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</si>
  <si>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</si>
  <si>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</si>
  <si>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</si>
  <si>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</si>
  <si>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</si>
  <si>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</si>
  <si>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</si>
  <si>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</si>
  <si>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</si>
  <si>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</si>
  <si>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</si>
  <si>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</si>
  <si>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</si>
  <si>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</si>
  <si>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</si>
  <si>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</si>
  <si>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</si>
  <si>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</si>
  <si>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</si>
  <si>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</si>
  <si>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</si>
  <si>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</si>
  <si>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</si>
  <si>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</si>
  <si>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</si>
  <si>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</si>
  <si>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</si>
  <si>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</si>
  <si>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</si>
  <si>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</si>
  <si>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</si>
  <si>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</si>
  <si>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</si>
  <si>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</si>
  <si>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</si>
  <si>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</si>
  <si>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</si>
  <si>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</si>
  <si>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</si>
  <si>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</si>
  <si>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</si>
  <si>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</si>
  <si>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</si>
  <si>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</si>
  <si>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</si>
  <si>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</si>
  <si>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</si>
  <si>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</si>
  <si>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</si>
  <si>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</si>
  <si>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</si>
  <si>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</si>
  <si>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</si>
  <si>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</si>
  <si>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</si>
  <si>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</si>
  <si>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</si>
  <si>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</si>
  <si>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</si>
  <si>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</si>
  <si>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</si>
  <si>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</si>
  <si>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</si>
  <si>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</si>
  <si>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</si>
  <si>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</si>
  <si>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</si>
  <si>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</si>
  <si>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</si>
  <si>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</si>
  <si>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</si>
  <si>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</si>
  <si>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</si>
  <si>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</si>
  <si>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</si>
  <si>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</si>
  <si>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</si>
  <si>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</si>
  <si>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</si>
  <si>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</si>
  <si>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</si>
  <si>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</si>
  <si>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</si>
  <si>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</si>
  <si>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</si>
  <si>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</si>
  <si>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</si>
  <si>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</si>
  <si>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</si>
  <si>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</si>
  <si>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</si>
  <si>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</si>
  <si>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</si>
  <si>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</si>
  <si>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</si>
  <si>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</si>
  <si>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</si>
  <si>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</si>
  <si>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</si>
  <si>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</si>
  <si>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</si>
  <si>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</si>
  <si>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</si>
  <si>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</si>
  <si>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</si>
  <si>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</si>
  <si>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</si>
  <si>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</si>
  <si>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</si>
  <si>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</si>
  <si>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</si>
  <si>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</si>
  <si>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</si>
  <si>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</si>
  <si>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</si>
  <si>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</si>
  <si>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</si>
  <si>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</si>
  <si>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</si>
  <si>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</si>
  <si>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</si>
  <si>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</si>
  <si>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</si>
  <si>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</si>
  <si>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</si>
  <si>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</si>
  <si>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</si>
  <si>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</si>
  <si>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</si>
  <si>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</si>
  <si>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</si>
  <si>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</si>
  <si>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</si>
  <si>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</si>
  <si>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</si>
  <si>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</si>
  <si>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</si>
  <si>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</si>
  <si>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</si>
  <si>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</si>
  <si>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</si>
  <si>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</si>
  <si>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</si>
  <si>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</si>
  <si>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</si>
  <si>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</si>
  <si>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</si>
  <si>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</si>
  <si>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</si>
  <si>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</si>
  <si>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</si>
  <si>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</si>
  <si>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</si>
  <si>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</si>
  <si>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</si>
  <si>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</si>
  <si>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</si>
  <si>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</si>
  <si>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</si>
  <si>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</si>
  <si>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</si>
  <si>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</si>
  <si>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</si>
  <si>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</si>
  <si>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</si>
  <si>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</si>
  <si>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</si>
  <si>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</si>
  <si>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</si>
  <si>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</si>
  <si>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</si>
  <si>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</si>
  <si>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</si>
  <si>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</si>
  <si>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</si>
  <si>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</si>
  <si>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</si>
  <si>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</si>
  <si>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</si>
  <si>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</si>
  <si>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</si>
  <si>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</si>
  <si>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</si>
  <si>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</si>
  <si>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</si>
  <si>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</si>
  <si>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</si>
  <si>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</si>
  <si>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</si>
  <si>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</si>
  <si>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</si>
  <si>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</si>
  <si>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</si>
  <si>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</si>
  <si>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</si>
  <si>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</si>
  <si>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</si>
  <si>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</si>
  <si>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</si>
  <si>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</si>
  <si>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</si>
  <si>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</si>
  <si>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</si>
  <si>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</si>
  <si>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</si>
  <si>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</si>
  <si>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</si>
  <si>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</si>
  <si>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</si>
  <si>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</si>
  <si>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</si>
  <si>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</si>
  <si>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</si>
  <si>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</si>
  <si>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</si>
  <si>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</si>
  <si>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</si>
  <si>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</si>
  <si>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</si>
  <si>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</si>
  <si>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</si>
  <si>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</si>
  <si>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</si>
  <si>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</si>
  <si>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</si>
  <si>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</si>
  <si>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</si>
  <si>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</si>
  <si>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</si>
  <si>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</si>
  <si>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</si>
  <si>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</si>
  <si>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</si>
  <si>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</si>
  <si>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</si>
  <si>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</si>
  <si>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</si>
  <si>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</si>
  <si>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</si>
  <si>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</si>
  <si>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</si>
  <si>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</si>
  <si>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</si>
  <si>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</si>
  <si>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</si>
  <si>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</si>
  <si>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</si>
  <si>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</si>
  <si>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</si>
  <si>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</si>
  <si>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</si>
  <si>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</si>
  <si>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</si>
  <si>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</si>
  <si>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</si>
  <si>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</si>
  <si>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</si>
  <si>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</si>
  <si>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</si>
  <si>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</si>
  <si>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</si>
  <si>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</si>
  <si>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</si>
  <si>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</si>
  <si>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</si>
  <si>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</si>
  <si>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</si>
  <si>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</si>
  <si>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</si>
  <si>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</si>
  <si>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</si>
  <si>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</si>
  <si>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</si>
  <si>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</si>
  <si>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</si>
  <si>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</si>
  <si>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</si>
  <si>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</si>
  <si>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</si>
  <si>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</si>
  <si>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</si>
  <si>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</si>
  <si>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</si>
  <si>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</si>
  <si>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</si>
  <si>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</si>
  <si>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</si>
  <si>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</si>
  <si>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</si>
  <si>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</si>
  <si>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</si>
  <si>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</si>
  <si>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</si>
  <si>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</si>
  <si>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</si>
  <si>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</si>
  <si>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</si>
  <si>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</si>
  <si>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</si>
  <si>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</si>
  <si>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</si>
  <si>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</si>
  <si>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</si>
  <si>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</si>
  <si>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</si>
  <si>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</si>
  <si>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</si>
  <si>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</si>
  <si>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</si>
  <si>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</si>
  <si>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</si>
  <si>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</si>
  <si>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</si>
  <si>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</si>
  <si>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</si>
  <si>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</si>
  <si>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</si>
  <si>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</si>
  <si>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</si>
  <si>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</si>
  <si>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</si>
  <si>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</si>
  <si>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</si>
  <si>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</si>
  <si>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</si>
  <si>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</si>
  <si>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</si>
  <si>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</si>
  <si>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</si>
  <si>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</si>
  <si>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</si>
  <si>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</si>
  <si>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</si>
  <si>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</si>
  <si>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</si>
  <si>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</si>
  <si>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</si>
  <si>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</si>
  <si>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</si>
  <si>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</si>
  <si>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</si>
  <si>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</si>
  <si>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</si>
  <si>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</si>
  <si>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</si>
  <si>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</si>
  <si>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</si>
  <si>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</si>
  <si>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</si>
  <si>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</si>
  <si>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</si>
  <si>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</si>
  <si>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</si>
  <si>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</si>
  <si>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</si>
  <si>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</si>
  <si>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</si>
  <si>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</si>
  <si>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</si>
  <si>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</si>
  <si>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</si>
  <si>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</si>
  <si>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</si>
  <si>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</si>
  <si>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</si>
  <si>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</si>
  <si>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</si>
  <si>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</si>
  <si>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</si>
  <si>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</si>
  <si>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</si>
  <si>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</si>
  <si>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</si>
  <si>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</si>
  <si>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</si>
  <si>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</si>
  <si>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</si>
  <si>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</si>
  <si>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</si>
  <si>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</si>
  <si>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</si>
  <si>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</si>
  <si>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</si>
  <si>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</si>
  <si>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</si>
  <si>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</si>
  <si>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</si>
  <si>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</si>
  <si>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</si>
  <si>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</si>
  <si>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</si>
  <si>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</si>
  <si>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</si>
  <si>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</si>
  <si>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</si>
  <si>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</si>
  <si>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</si>
  <si>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</si>
  <si>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</si>
  <si>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</si>
  <si>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</si>
  <si>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</si>
  <si>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</si>
  <si>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</si>
  <si>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</si>
  <si>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</si>
  <si>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</si>
  <si>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</si>
  <si>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</si>
  <si>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</si>
  <si>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</si>
  <si>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</si>
  <si>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</si>
  <si>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</si>
  <si>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</si>
  <si>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</si>
  <si>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</si>
  <si>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</si>
  <si>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</si>
  <si>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</si>
  <si>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</si>
  <si>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</si>
  <si>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</si>
  <si>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</si>
  <si>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</si>
  <si>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</si>
  <si>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</si>
  <si>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</si>
  <si>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</si>
  <si>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</si>
  <si>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</si>
  <si>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</si>
  <si>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</si>
  <si>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</si>
  <si>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</si>
  <si>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</si>
  <si>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</si>
  <si>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</si>
  <si>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</si>
  <si>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</si>
  <si>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</si>
  <si>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</si>
  <si>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</si>
  <si>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</si>
  <si>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</si>
  <si>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</si>
  <si>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</si>
  <si>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</si>
  <si>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</si>
  <si>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</si>
  <si>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</si>
  <si>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</si>
  <si>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</si>
  <si>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</si>
  <si>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</si>
  <si>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</si>
  <si>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</si>
  <si>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</si>
  <si>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</si>
  <si>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</si>
  <si>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</si>
  <si>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</si>
  <si>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</si>
  <si>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</si>
  <si>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</si>
  <si>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</si>
  <si>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</si>
  <si>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</si>
  <si>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</si>
  <si>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</si>
  <si>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</si>
  <si>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</si>
  <si>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</si>
  <si>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</si>
  <si>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</si>
  <si>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</si>
  <si>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</si>
  <si>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</si>
  <si>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</si>
  <si>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</si>
  <si>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</si>
  <si>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</si>
  <si>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</si>
  <si>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</si>
  <si>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</si>
  <si>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</si>
  <si>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</si>
  <si>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</si>
  <si>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</si>
  <si>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</si>
  <si>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</si>
  <si>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</si>
  <si>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</si>
  <si>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</si>
  <si>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</si>
  <si>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</si>
  <si>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</si>
  <si>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</si>
  <si>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</si>
  <si>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</si>
  <si>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</si>
  <si>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</si>
  <si>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</si>
  <si>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</si>
  <si>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</si>
  <si>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</si>
  <si>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</si>
  <si>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</si>
  <si>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</si>
  <si>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</si>
  <si>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</si>
  <si>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</si>
  <si>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</si>
  <si>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</si>
  <si>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</si>
  <si>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</si>
  <si>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</si>
  <si>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</si>
  <si>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</si>
  <si>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</si>
  <si>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</si>
  <si>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</si>
  <si>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</si>
  <si>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</si>
  <si>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</si>
  <si>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</si>
  <si>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</si>
  <si>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</si>
  <si>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</si>
  <si>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</si>
  <si>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</si>
  <si>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</si>
  <si>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</si>
  <si>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</si>
  <si>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</si>
  <si>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</si>
  <si>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</si>
  <si>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</si>
  <si>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</si>
  <si>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</si>
  <si>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</si>
  <si>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</si>
  <si>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</si>
  <si>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</si>
  <si>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</si>
  <si>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</si>
  <si>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</si>
  <si>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</si>
  <si>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</si>
  <si>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</si>
  <si>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</si>
  <si>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</si>
  <si>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</si>
  <si>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</si>
  <si>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</si>
  <si>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</si>
  <si>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</si>
  <si>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</si>
  <si>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</si>
  <si>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</si>
  <si>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</si>
  <si>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</si>
  <si>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</si>
  <si>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</si>
  <si>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</si>
  <si>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</si>
  <si>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</si>
  <si>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</si>
  <si>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</si>
  <si>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</si>
  <si>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</si>
  <si>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</si>
  <si>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</si>
  <si>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</si>
  <si>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</si>
  <si>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</si>
  <si>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</si>
  <si>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</si>
  <si>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</si>
  <si>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</si>
  <si>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</si>
  <si>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</si>
  <si>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</si>
  <si>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</si>
  <si>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</si>
  <si>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</si>
  <si>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</si>
  <si>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</si>
  <si>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</si>
  <si>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</si>
  <si>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</si>
  <si>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</si>
  <si>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</si>
  <si>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</si>
  <si>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</si>
  <si>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</si>
  <si>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</si>
  <si>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</si>
  <si>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</si>
  <si>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</si>
  <si>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</si>
  <si>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</si>
  <si>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</si>
  <si>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</si>
  <si>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</si>
  <si>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</si>
  <si>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</si>
  <si>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</si>
  <si>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</si>
  <si>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</si>
  <si>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</si>
  <si>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</si>
  <si>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</si>
  <si>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</si>
  <si>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</si>
  <si>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</si>
  <si>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</si>
  <si>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</si>
  <si>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</si>
  <si>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</si>
  <si>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</si>
  <si>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</si>
  <si>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</si>
  <si>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</si>
  <si>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</si>
  <si>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</si>
  <si>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</si>
  <si>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</si>
  <si>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</si>
  <si>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</si>
  <si>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</si>
  <si>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</si>
  <si>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</si>
  <si>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</si>
  <si>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</si>
  <si>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</si>
  <si>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</si>
  <si>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</si>
  <si>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</si>
  <si>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</si>
  <si>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</si>
  <si>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</si>
  <si>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</si>
  <si>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</si>
  <si>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</si>
  <si>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</si>
  <si>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</si>
  <si>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</si>
  <si>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</si>
  <si>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</si>
  <si>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</si>
  <si>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</si>
  <si>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</si>
  <si>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</si>
  <si>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</si>
  <si>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</si>
  <si>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</si>
  <si>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</si>
  <si>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</si>
  <si>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</si>
  <si>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</si>
  <si>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</si>
  <si>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</si>
  <si>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</si>
  <si>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</si>
  <si>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</si>
  <si>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</si>
  <si>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</si>
  <si>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</si>
  <si>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</si>
  <si>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</si>
  <si>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</si>
  <si>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</si>
  <si>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</si>
  <si>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</si>
  <si>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</si>
  <si>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</si>
  <si>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</si>
  <si>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</si>
  <si>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</si>
  <si>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</si>
  <si>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</si>
  <si>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</si>
  <si>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</si>
  <si>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</si>
  <si>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</si>
  <si>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</si>
  <si>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</si>
  <si>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</si>
  <si>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</si>
  <si>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</si>
  <si>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</si>
  <si>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</si>
  <si>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</si>
  <si>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</si>
  <si>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</si>
  <si>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</si>
  <si>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</si>
  <si>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</si>
  <si>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</si>
  <si>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</si>
  <si>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</si>
  <si>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</si>
  <si>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</si>
  <si>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</si>
  <si>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</si>
  <si>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</si>
  <si>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</si>
  <si>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</si>
  <si>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</si>
  <si>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</si>
  <si>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</si>
  <si>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</si>
  <si>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</si>
  <si>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</si>
  <si>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</si>
  <si>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</si>
  <si>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</si>
  <si>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</si>
  <si>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</si>
  <si>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</si>
  <si>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</si>
  <si>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</si>
  <si>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</si>
  <si>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</si>
  <si>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</si>
  <si>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</si>
  <si>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</si>
  <si>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</si>
  <si>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</si>
  <si>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</si>
  <si>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</si>
  <si>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</si>
  <si>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</si>
  <si>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</si>
  <si>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</si>
  <si>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</si>
  <si>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</si>
  <si>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</si>
  <si>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</si>
  <si>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</si>
  <si>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</si>
  <si>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</si>
  <si>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</si>
  <si>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</si>
  <si>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</si>
  <si>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</si>
  <si>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</si>
  <si>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</si>
  <si>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</si>
  <si>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</si>
  <si>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</si>
  <si>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</si>
  <si>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</si>
  <si>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</si>
  <si>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</si>
  <si>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</si>
  <si>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</si>
  <si>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</si>
  <si>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</si>
  <si>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</si>
  <si>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</si>
  <si>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</si>
  <si>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</si>
  <si>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</si>
  <si>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</si>
  <si>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</si>
  <si>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</si>
  <si>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</si>
  <si>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</si>
  <si>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</si>
  <si>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</si>
  <si>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</si>
  <si>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</si>
  <si>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</si>
  <si>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</si>
  <si>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</si>
  <si>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</si>
  <si>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</si>
  <si>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</si>
  <si>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</si>
  <si>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</si>
  <si>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</si>
  <si>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</si>
  <si>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</si>
  <si>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</si>
  <si>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</si>
  <si>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</si>
  <si>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</si>
  <si>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</si>
  <si>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</si>
  <si>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</si>
  <si>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</si>
  <si>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</si>
  <si>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</si>
  <si>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</si>
  <si>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</si>
  <si>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</si>
  <si>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</si>
  <si>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</si>
  <si>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</si>
  <si>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</si>
  <si>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</si>
  <si>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</si>
  <si>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</si>
  <si>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</si>
  <si>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</si>
  <si>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</si>
  <si>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</si>
  <si>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</si>
  <si>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</si>
  <si>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</si>
  <si>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</si>
  <si>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</si>
  <si>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</si>
  <si>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</si>
  <si>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</si>
  <si>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</si>
  <si>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</si>
  <si>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</si>
  <si>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</si>
  <si>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</si>
  <si>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</si>
  <si>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</si>
  <si>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</si>
  <si>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</si>
  <si>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</si>
  <si>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</si>
  <si>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</si>
  <si>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</si>
  <si>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</si>
  <si>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</si>
  <si>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</si>
  <si>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</si>
  <si>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</si>
  <si>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</si>
  <si>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</si>
  <si>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</si>
  <si>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</si>
  <si>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</si>
  <si>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</si>
  <si>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</si>
  <si>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</si>
  <si>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</si>
  <si>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</si>
  <si>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</si>
  <si>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</si>
  <si>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</si>
  <si>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</si>
  <si>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</si>
  <si>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</si>
  <si>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</si>
  <si>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</si>
  <si>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</si>
  <si>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</si>
  <si>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</si>
  <si>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</si>
  <si>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</si>
  <si>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</si>
  <si>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</si>
  <si>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</si>
  <si>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</si>
  <si>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</si>
  <si>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</si>
  <si>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</si>
  <si>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</si>
  <si>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</si>
  <si>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</si>
  <si>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</si>
  <si>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</si>
  <si>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</si>
  <si>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</si>
  <si>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</si>
  <si>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</si>
  <si>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</si>
  <si>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</si>
  <si>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</si>
  <si>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</si>
  <si>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</si>
  <si>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</si>
  <si>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</si>
  <si>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</si>
  <si>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</si>
  <si>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</si>
  <si>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</si>
  <si>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</si>
  <si>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</si>
  <si>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</si>
  <si>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</si>
  <si>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</si>
  <si>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</si>
  <si>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</si>
  <si>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</si>
  <si>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</si>
  <si>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</si>
  <si>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</si>
  <si>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</si>
  <si>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</si>
  <si>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</si>
  <si>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</si>
  <si>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</si>
  <si>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</si>
  <si>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</si>
  <si>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</si>
  <si>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</si>
  <si>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</si>
  <si>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</si>
  <si>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</si>
  <si>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</si>
  <si>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</si>
  <si>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</si>
  <si>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</si>
  <si>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</si>
  <si>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</si>
  <si>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</si>
  <si>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</si>
  <si>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</si>
  <si>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</si>
  <si>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</si>
  <si>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</si>
  <si>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</si>
  <si>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</si>
  <si>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</si>
  <si>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</si>
  <si>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</si>
  <si>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</si>
  <si>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</si>
  <si>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</si>
  <si>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</si>
  <si>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</si>
  <si>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</si>
  <si>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</si>
  <si>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</si>
  <si>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</si>
  <si>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</si>
  <si>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</si>
  <si>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</si>
  <si>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</si>
  <si>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</si>
  <si>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</si>
  <si>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</si>
  <si>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</si>
  <si>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</si>
  <si>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</si>
  <si>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</si>
  <si>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</si>
  <si>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</si>
  <si>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</si>
  <si>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</si>
  <si>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</si>
  <si>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</si>
  <si>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</si>
  <si>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</si>
  <si>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</si>
  <si>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</si>
  <si>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</si>
  <si>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</si>
  <si>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</si>
  <si>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</si>
  <si>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</si>
  <si>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</si>
  <si>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</si>
  <si>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</si>
  <si>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</si>
  <si>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</si>
  <si>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</si>
  <si>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</si>
  <si>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</si>
  <si>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</si>
  <si>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</si>
  <si>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</si>
  <si>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</si>
  <si>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</si>
  <si>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</si>
  <si>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</si>
  <si>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</si>
  <si>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</si>
  <si>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</si>
  <si>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</si>
  <si>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</si>
  <si>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</si>
  <si>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</si>
  <si>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</si>
  <si>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</si>
  <si>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</si>
  <si>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</si>
  <si>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</si>
  <si>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</si>
  <si>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</si>
  <si>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</si>
  <si>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</si>
  <si>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</si>
  <si>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</si>
  <si>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</si>
  <si>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</si>
  <si>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</si>
  <si>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</si>
  <si>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</si>
  <si>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</si>
  <si>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</si>
  <si>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</si>
  <si>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</si>
  <si>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</si>
  <si>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</si>
  <si>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</si>
  <si>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</si>
  <si>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</si>
  <si>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</si>
  <si>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</si>
  <si>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</si>
  <si>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</si>
  <si>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</si>
  <si>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</si>
  <si>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</si>
  <si>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</si>
  <si>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</si>
  <si>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</si>
  <si>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</si>
  <si>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</si>
  <si>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</si>
  <si>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</si>
  <si>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</si>
  <si>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</si>
  <si>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</si>
  <si>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</si>
  <si>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</si>
  <si>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</si>
  <si>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</si>
  <si>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</si>
  <si>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</si>
  <si>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</si>
  <si>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</si>
  <si>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</si>
  <si>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</si>
  <si>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</si>
  <si>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</si>
  <si>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</si>
  <si>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</si>
  <si>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</si>
  <si>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</si>
  <si>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</si>
  <si>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</si>
  <si>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</si>
  <si>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</si>
  <si>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</si>
  <si>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</si>
  <si>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</si>
  <si>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</si>
  <si>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</si>
  <si>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</si>
  <si>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</si>
  <si>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</si>
  <si>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</si>
  <si>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</si>
  <si>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</si>
  <si>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</si>
  <si>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</si>
  <si>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</si>
  <si>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</si>
  <si>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</si>
  <si>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</si>
  <si>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</si>
  <si>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</si>
  <si>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</si>
  <si>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</si>
  <si>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</si>
  <si>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</si>
  <si>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</si>
  <si>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</si>
  <si>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</si>
  <si>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</si>
  <si>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</si>
  <si>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</si>
  <si>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</si>
  <si>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</si>
  <si>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</si>
  <si>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</si>
  <si>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</si>
  <si>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</si>
  <si>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</si>
  <si>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</si>
  <si>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</si>
  <si>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</si>
  <si>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</si>
  <si>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</si>
  <si>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</si>
  <si>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</si>
  <si>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</si>
  <si>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</si>
  <si>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</si>
  <si>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</si>
  <si>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</si>
  <si>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</si>
  <si>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</si>
  <si>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</si>
  <si>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</si>
  <si>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</si>
  <si>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</si>
  <si>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</si>
  <si>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</si>
  <si>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</si>
  <si>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</si>
  <si>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</si>
  <si>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</si>
  <si>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</si>
  <si>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</si>
  <si>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</si>
  <si>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</si>
  <si>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</si>
  <si>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</si>
  <si>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</si>
  <si>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</si>
  <si>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</si>
  <si>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</si>
  <si>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</si>
  <si>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</si>
  <si>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</si>
  <si>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</si>
  <si>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</si>
  <si>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</si>
  <si>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</si>
  <si>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</si>
  <si>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</si>
  <si>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</si>
  <si>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</si>
  <si>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</si>
  <si>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</si>
  <si>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</si>
  <si>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</si>
  <si>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</si>
  <si>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</si>
  <si>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</si>
  <si>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</si>
  <si>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</si>
  <si>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</si>
  <si>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</si>
  <si>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</si>
  <si>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</si>
  <si>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</si>
  <si>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</si>
  <si>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</si>
  <si>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</si>
  <si>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</si>
  <si>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</si>
  <si>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</si>
  <si>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</si>
  <si>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</si>
  <si>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</si>
  <si>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</si>
  <si>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</si>
  <si>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</si>
  <si>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</si>
  <si>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</si>
  <si>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</si>
  <si>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</si>
  <si>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</si>
  <si>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</si>
  <si>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</si>
  <si>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</si>
  <si>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</si>
  <si>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</si>
  <si>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</si>
  <si>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</si>
  <si>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</si>
  <si>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</si>
  <si>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</si>
  <si>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</si>
  <si>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</si>
  <si>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</si>
  <si>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</si>
  <si>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</si>
  <si>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</si>
  <si>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</si>
  <si>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</si>
  <si>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</si>
  <si>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</si>
  <si>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</si>
  <si>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</si>
  <si>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</si>
  <si>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</si>
  <si>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</si>
  <si>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</si>
  <si>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</si>
  <si>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</si>
  <si>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</si>
  <si>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</si>
  <si>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</si>
  <si>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</si>
  <si>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</si>
  <si>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</si>
  <si>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</si>
  <si>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</si>
  <si>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</si>
  <si>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</si>
  <si>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</si>
  <si>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</si>
  <si>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</si>
  <si>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</si>
  <si>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</si>
  <si>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</si>
  <si>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</si>
  <si>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</si>
  <si>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</si>
  <si>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</si>
  <si>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</si>
  <si>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</si>
  <si>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</si>
  <si>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</si>
  <si>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</si>
  <si>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</si>
  <si>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</si>
  <si>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</si>
  <si>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</si>
  <si>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</si>
  <si>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</si>
  <si>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</si>
  <si>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</si>
  <si>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</si>
  <si>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</si>
  <si>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</si>
  <si>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</si>
  <si>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</si>
  <si>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</si>
  <si>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</si>
  <si>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</si>
  <si>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</si>
  <si>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</si>
  <si>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</si>
  <si>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</si>
  <si>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</si>
  <si>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</si>
  <si>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</si>
  <si>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</si>
  <si>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</si>
  <si>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</si>
  <si>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</si>
  <si>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</si>
  <si>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</si>
  <si>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</si>
  <si>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</si>
  <si>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</si>
  <si>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</si>
  <si>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</si>
  <si>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</si>
  <si>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</si>
  <si>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</si>
  <si>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</si>
  <si>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</si>
  <si>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</si>
  <si>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</si>
  <si>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</si>
  <si>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</si>
  <si>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</si>
  <si>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</si>
  <si>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</si>
  <si>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</si>
  <si>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</si>
  <si>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</si>
  <si>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</si>
  <si>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</si>
  <si>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</si>
  <si>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</si>
  <si>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</si>
  <si>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</si>
  <si>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</si>
  <si>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</si>
  <si>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</si>
  <si>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</si>
  <si>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</si>
  <si>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</si>
  <si>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</si>
  <si>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</si>
  <si>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</si>
  <si>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</si>
  <si>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</si>
  <si>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</si>
  <si>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</si>
  <si>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</si>
  <si>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</si>
  <si>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</si>
  <si>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</si>
  <si>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</si>
  <si>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</si>
  <si>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</si>
  <si>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</si>
  <si>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</si>
  <si>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</si>
  <si>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</si>
  <si>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</si>
  <si>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</si>
  <si>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</si>
  <si>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</si>
  <si>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</si>
  <si>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</si>
  <si>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</si>
  <si>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</si>
  <si>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</si>
  <si>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</si>
  <si>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</si>
  <si>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</si>
  <si>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</si>
  <si>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</si>
  <si>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</si>
  <si>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</si>
  <si>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</si>
  <si>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</si>
  <si>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</si>
  <si>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</si>
  <si>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</si>
  <si>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</si>
  <si>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</si>
  <si>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</si>
  <si>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</si>
  <si>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</si>
  <si>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</si>
  <si>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</si>
  <si>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</si>
  <si>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</si>
  <si>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</si>
  <si>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</si>
  <si>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</si>
  <si>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</si>
  <si>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</si>
  <si>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</si>
  <si>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</si>
  <si>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</si>
  <si>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</si>
  <si>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</si>
  <si>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</si>
  <si>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</si>
  <si>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</si>
  <si>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</si>
  <si>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</si>
  <si>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</si>
  <si>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</si>
  <si>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</si>
  <si>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</si>
  <si>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</si>
  <si>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</si>
  <si>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</si>
  <si>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</si>
  <si>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</si>
  <si>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</si>
  <si>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</si>
  <si>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</si>
  <si>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</si>
  <si>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</si>
  <si>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</si>
  <si>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</si>
  <si>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</si>
  <si>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</si>
  <si>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</si>
  <si>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</si>
  <si>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</si>
  <si>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</si>
  <si>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</si>
  <si>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</si>
  <si>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</si>
  <si>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</si>
  <si>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</si>
  <si>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</si>
  <si>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</si>
  <si>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</si>
  <si>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</si>
  <si>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</si>
  <si>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</si>
  <si>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</si>
  <si>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</si>
  <si>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</si>
  <si>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</si>
  <si>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</si>
  <si>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</si>
  <si>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</si>
  <si>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</si>
  <si>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</si>
  <si>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</si>
  <si>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</si>
  <si>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</si>
  <si>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</si>
  <si>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</si>
  <si>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</si>
  <si>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</si>
  <si>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</si>
  <si>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</si>
  <si>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</si>
  <si>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</si>
  <si>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</si>
  <si>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</si>
  <si>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</si>
  <si>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</si>
  <si>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</si>
  <si>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</si>
  <si>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</si>
  <si>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</si>
  <si>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</si>
  <si>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</si>
  <si>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</si>
  <si>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</si>
  <si>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</si>
  <si>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</si>
  <si>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</si>
  <si>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</si>
  <si>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</si>
  <si>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</si>
  <si>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</si>
  <si>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</si>
  <si>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</si>
  <si>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</si>
  <si>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</si>
  <si>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</si>
  <si>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</si>
  <si>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</si>
  <si>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</si>
  <si>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</si>
  <si>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</si>
  <si>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</si>
  <si>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</si>
  <si>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</si>
  <si>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</si>
  <si>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</si>
  <si>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</si>
  <si>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</si>
  <si>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</si>
  <si>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</si>
  <si>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</si>
  <si>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</si>
  <si>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</si>
  <si>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</si>
  <si>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</si>
  <si>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</si>
  <si>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</si>
  <si>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</si>
  <si>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</si>
  <si>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</si>
  <si>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</si>
  <si>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</si>
  <si>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</si>
  <si>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</si>
  <si>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</si>
  <si>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</si>
  <si>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</si>
  <si>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</si>
  <si>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</si>
  <si>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</si>
  <si>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</si>
  <si>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</si>
  <si>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</si>
  <si>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</si>
  <si>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</si>
  <si>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</si>
  <si>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</si>
  <si>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</si>
  <si>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</si>
  <si>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</si>
  <si>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</si>
  <si>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</si>
  <si>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</si>
  <si>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</si>
  <si>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</si>
  <si>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</si>
  <si>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</si>
  <si>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</si>
  <si>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</si>
  <si>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</si>
  <si>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</si>
  <si>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</si>
  <si>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</si>
  <si>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</si>
  <si>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</si>
  <si>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</si>
  <si>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</si>
  <si>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</si>
  <si>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</si>
  <si>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</si>
  <si>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</si>
  <si>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</si>
  <si>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</si>
  <si>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</si>
  <si>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</si>
  <si>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</si>
  <si>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</si>
  <si>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</si>
  <si>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</si>
  <si>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</si>
  <si>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</si>
  <si>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</si>
  <si>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</si>
  <si>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</si>
  <si>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</si>
  <si>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</si>
  <si>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</si>
  <si>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</si>
  <si>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</si>
  <si>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</si>
  <si>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</si>
  <si>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</si>
  <si>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</si>
  <si>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</si>
  <si>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</si>
  <si>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</si>
  <si>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</si>
  <si>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</si>
  <si>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</si>
  <si>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</si>
  <si>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</si>
  <si>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</si>
  <si>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</si>
  <si>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</si>
  <si>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</si>
  <si>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</si>
  <si>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</si>
  <si>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</si>
  <si>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</si>
  <si>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</si>
  <si>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</si>
  <si>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</si>
  <si>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</si>
  <si>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</si>
  <si>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</si>
  <si>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</si>
  <si>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</si>
  <si>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</si>
  <si>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</si>
  <si>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</si>
  <si>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</si>
  <si>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</si>
  <si>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</si>
  <si>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</si>
  <si>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</si>
  <si>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</si>
  <si>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</si>
  <si>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</si>
  <si>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</si>
  <si>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</si>
  <si>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</si>
  <si>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</si>
  <si>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</si>
  <si>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</si>
  <si>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</si>
  <si>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</si>
  <si>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</si>
  <si>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</si>
  <si>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</si>
  <si>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</si>
  <si>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</si>
  <si>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</si>
  <si>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</si>
  <si>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</si>
  <si>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</si>
  <si>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</si>
  <si>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</si>
  <si>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</si>
  <si>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</si>
  <si>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</si>
  <si>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</si>
  <si>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</si>
  <si>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</si>
  <si>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</si>
  <si>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</si>
  <si>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</si>
  <si>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</si>
  <si>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</si>
  <si>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</si>
  <si>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</si>
  <si>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</si>
  <si>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</si>
  <si>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</si>
  <si>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</si>
  <si>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</si>
  <si>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</si>
  <si>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</si>
  <si>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</si>
  <si>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</si>
  <si>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</si>
  <si>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</si>
  <si>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</si>
  <si>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</si>
  <si>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</si>
  <si>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</si>
  <si>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</si>
  <si>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</si>
  <si>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</si>
  <si>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</si>
  <si>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</si>
  <si>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</si>
  <si>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</si>
  <si>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</si>
  <si>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</si>
  <si>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</si>
  <si>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</si>
  <si>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</si>
  <si>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</si>
  <si>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</si>
  <si>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</si>
  <si>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</si>
  <si>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</si>
  <si>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</si>
  <si>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</si>
  <si>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</si>
  <si>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</si>
  <si>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</si>
  <si>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</si>
  <si>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</si>
  <si>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</si>
  <si>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</si>
  <si>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</si>
  <si>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</si>
  <si>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</si>
  <si>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</si>
  <si>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</si>
  <si>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</si>
  <si>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</si>
  <si>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</si>
  <si>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</si>
  <si>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</si>
  <si>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</si>
  <si>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</si>
  <si>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</si>
  <si>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</si>
  <si>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</si>
  <si>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</si>
  <si>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</si>
  <si>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</si>
  <si>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</si>
  <si>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</si>
  <si>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</si>
  <si>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</si>
  <si>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</si>
  <si>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</si>
  <si>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</si>
  <si>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</si>
  <si>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</si>
  <si>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</si>
  <si>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</si>
  <si>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</si>
  <si>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</si>
  <si>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</si>
  <si>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</si>
  <si>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</si>
  <si>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</si>
  <si>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</si>
  <si>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</si>
  <si>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</si>
  <si>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</si>
  <si>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</si>
  <si>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</si>
  <si>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</si>
  <si>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</si>
  <si>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</si>
  <si>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</si>
  <si>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</si>
  <si>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</si>
  <si>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</si>
  <si>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</si>
  <si>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</si>
  <si>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</si>
  <si>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</si>
  <si>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</si>
  <si>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</si>
  <si>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</si>
  <si>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</si>
  <si>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</si>
  <si>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</si>
  <si>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</si>
  <si>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</si>
  <si>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</si>
  <si>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</si>
  <si>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</si>
  <si>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</si>
  <si>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</si>
  <si>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</si>
  <si>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</si>
  <si>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</si>
  <si>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</si>
  <si>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</si>
  <si>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</si>
  <si>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</si>
  <si>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</si>
  <si>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</si>
  <si>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</si>
  <si>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</si>
  <si>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</si>
  <si>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</si>
  <si>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</si>
  <si>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</si>
  <si>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</si>
  <si>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</si>
  <si>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</si>
  <si>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</si>
  <si>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</si>
  <si>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</si>
  <si>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</si>
  <si>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</si>
  <si>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</si>
  <si>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</si>
  <si>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</si>
  <si>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</si>
  <si>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</si>
  <si>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</si>
  <si>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</si>
  <si>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</si>
  <si>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</si>
  <si>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</si>
  <si>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</si>
  <si>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</si>
  <si>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</si>
  <si>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</si>
  <si>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</si>
  <si>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</si>
  <si>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</si>
  <si>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</si>
  <si>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</si>
  <si>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</si>
  <si>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</si>
  <si>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</si>
  <si>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</si>
  <si>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</si>
  <si>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</si>
  <si>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</si>
  <si>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</si>
  <si>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</si>
  <si>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</si>
  <si>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</si>
  <si>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</si>
  <si>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</si>
  <si>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</si>
  <si>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</si>
  <si>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</si>
  <si>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</si>
  <si>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</si>
  <si>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</si>
  <si>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</si>
  <si>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</si>
  <si>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</si>
  <si>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</si>
  <si>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</si>
  <si>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</si>
  <si>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</si>
  <si>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</si>
  <si>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</si>
  <si>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</si>
  <si>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</si>
  <si>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</si>
  <si>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</si>
  <si>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</si>
  <si>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</si>
  <si>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</si>
  <si>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</si>
  <si>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</si>
  <si>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</si>
  <si>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</si>
  <si>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</si>
  <si>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</si>
  <si>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</si>
  <si>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</si>
  <si>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</si>
  <si>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</si>
  <si>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</si>
  <si>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</si>
  <si>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</si>
  <si>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</si>
  <si>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</si>
  <si>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</si>
  <si>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</si>
  <si>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</si>
  <si>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</si>
  <si>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</si>
  <si>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</si>
  <si>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</si>
  <si>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</si>
  <si>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</si>
  <si>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</si>
  <si>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</si>
  <si>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</si>
  <si>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</si>
  <si>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</si>
  <si>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</si>
  <si>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</si>
  <si>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</si>
  <si>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</si>
  <si>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</si>
  <si>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</si>
  <si>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</si>
  <si>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</si>
  <si>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</si>
  <si>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</si>
  <si>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</si>
  <si>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</si>
  <si>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</si>
  <si>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</si>
  <si>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</si>
  <si>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</si>
  <si>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</si>
  <si>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</si>
  <si>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</si>
  <si>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</si>
  <si>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</si>
  <si>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</si>
  <si>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</si>
  <si>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</si>
  <si>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</si>
  <si>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</si>
  <si>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</si>
  <si>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</si>
  <si>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</si>
  <si>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</si>
  <si>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</si>
  <si>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</si>
  <si>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</si>
  <si>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</si>
  <si>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</si>
  <si>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</si>
  <si>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</si>
  <si>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</si>
  <si>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</si>
  <si>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</si>
  <si>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</si>
  <si>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</si>
  <si>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</si>
  <si>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</si>
  <si>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</si>
  <si>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</si>
  <si>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</si>
  <si>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</si>
  <si>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</si>
  <si>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</si>
  <si>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</si>
  <si>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</si>
  <si>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</si>
  <si>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</si>
  <si>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</si>
  <si>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</si>
  <si>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</si>
  <si>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</si>
  <si>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</si>
  <si>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</si>
  <si>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</si>
  <si>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</si>
  <si>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</si>
  <si>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</si>
  <si>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</si>
  <si>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</si>
  <si>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</si>
  <si>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</si>
  <si>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</si>
  <si>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</si>
  <si>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</si>
  <si>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</si>
  <si>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</si>
  <si>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</si>
  <si>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</si>
  <si>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</si>
  <si>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</si>
  <si>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</si>
  <si>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</si>
  <si>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</si>
  <si>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</si>
  <si>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</si>
  <si>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</si>
  <si>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</si>
  <si>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</si>
  <si>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</si>
  <si>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</si>
  <si>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</si>
  <si>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</si>
  <si>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</si>
  <si>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</si>
  <si>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</si>
  <si>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</si>
  <si>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</si>
  <si>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</si>
  <si>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</si>
  <si>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</si>
  <si>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</si>
  <si>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</si>
  <si>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</si>
  <si>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</si>
  <si>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</si>
  <si>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</si>
  <si>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</si>
  <si>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</si>
  <si>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</si>
  <si>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</si>
  <si>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</si>
  <si>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</si>
  <si>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</si>
  <si>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</si>
  <si>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</si>
  <si>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</si>
  <si>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</si>
  <si>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</si>
  <si>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</si>
  <si>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</si>
  <si>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</si>
  <si>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</si>
  <si>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</si>
  <si>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</si>
  <si>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</si>
  <si>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</si>
  <si>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</si>
  <si>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</si>
  <si>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</si>
  <si>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</si>
  <si>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</si>
  <si>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</si>
  <si>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</si>
  <si>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</si>
  <si>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</si>
  <si>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</si>
  <si>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</si>
  <si>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</si>
  <si>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</si>
  <si>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</si>
  <si>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</si>
  <si>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</si>
  <si>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</si>
  <si>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</si>
  <si>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</si>
  <si>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</si>
  <si>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</si>
  <si>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</si>
  <si>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</si>
  <si>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</si>
  <si>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</si>
  <si>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</si>
  <si>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</si>
  <si>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</si>
  <si>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</si>
  <si>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</si>
  <si>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</si>
  <si>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</si>
  <si>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</si>
  <si>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</si>
  <si>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</si>
  <si>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</si>
  <si>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</si>
  <si>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</si>
  <si>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</si>
  <si>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</si>
  <si>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</si>
  <si>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</si>
  <si>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</si>
  <si>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</si>
  <si>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</si>
  <si>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</si>
  <si>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</si>
  <si>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</si>
  <si>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</si>
  <si>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</si>
  <si>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</si>
  <si>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</si>
  <si>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</si>
  <si>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</si>
  <si>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</si>
  <si>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</si>
  <si>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</si>
  <si>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</si>
  <si>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</si>
  <si>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</si>
  <si>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</si>
  <si>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</si>
  <si>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</si>
  <si>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</si>
  <si>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</si>
  <si>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</si>
  <si>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</si>
  <si>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</si>
  <si>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</si>
  <si>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</si>
  <si>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</si>
  <si>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</si>
  <si>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</si>
  <si>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</si>
  <si>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</si>
  <si>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</si>
  <si>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</si>
  <si>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</si>
  <si>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</si>
  <si>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</si>
  <si>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</si>
  <si>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</si>
  <si>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</si>
  <si>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</si>
  <si>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</si>
  <si>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</si>
  <si>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</si>
  <si>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</si>
  <si>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</si>
  <si>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</si>
  <si>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</si>
  <si>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</si>
  <si>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</si>
  <si>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</si>
  <si>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</si>
  <si>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</si>
  <si>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</si>
  <si>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</si>
  <si>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</si>
  <si>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</si>
  <si>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</si>
  <si>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</si>
  <si>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</si>
  <si>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</si>
  <si>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</si>
  <si>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</si>
  <si>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</si>
  <si>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</si>
  <si>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</si>
  <si>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</si>
  <si>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</si>
  <si>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</si>
  <si>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</si>
  <si>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</si>
  <si>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</si>
  <si>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</si>
  <si>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</si>
  <si>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</si>
  <si>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</si>
  <si>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</si>
  <si>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</si>
  <si>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</si>
  <si>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</si>
  <si>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</si>
  <si>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</si>
  <si>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</si>
  <si>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</si>
  <si>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</si>
  <si>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</si>
  <si>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</si>
  <si>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</si>
  <si>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</si>
  <si>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</si>
  <si>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</si>
  <si>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</si>
  <si>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</si>
  <si>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</si>
  <si>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</si>
  <si>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</si>
  <si>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</si>
  <si>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</si>
  <si>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</si>
  <si>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</si>
  <si>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</si>
  <si>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</si>
  <si>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</si>
  <si>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</si>
  <si>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</si>
  <si>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</si>
  <si>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</si>
  <si>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</si>
  <si>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</si>
  <si>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</si>
  <si>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</si>
  <si>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</si>
  <si>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</si>
  <si>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</si>
  <si>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</si>
  <si>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</si>
  <si>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</si>
  <si>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</si>
  <si>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</si>
  <si>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</si>
  <si>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</si>
  <si>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</si>
  <si>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</si>
  <si>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</si>
  <si>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</si>
  <si>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</si>
  <si>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</si>
  <si>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</si>
  <si>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</si>
  <si>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</si>
  <si>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</si>
  <si>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</si>
  <si>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</si>
  <si>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</si>
  <si>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</si>
  <si>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</si>
  <si>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</si>
  <si>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</si>
  <si>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</si>
  <si>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</si>
  <si>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</si>
  <si>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</si>
  <si>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</si>
  <si>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</si>
  <si>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</si>
  <si>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</si>
  <si>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</si>
  <si>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</si>
  <si>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</si>
  <si>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</si>
  <si>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</si>
  <si>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</si>
  <si>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</si>
  <si>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</si>
  <si>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</si>
  <si>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</si>
  <si>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</si>
  <si>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</si>
  <si>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</si>
  <si>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</si>
  <si>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</si>
  <si>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</si>
  <si>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</si>
  <si>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</si>
  <si>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</si>
  <si>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</si>
  <si>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</si>
  <si>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</si>
  <si>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</si>
  <si>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</si>
  <si>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</si>
  <si>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</si>
  <si>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</si>
  <si>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</si>
  <si>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</si>
  <si>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</si>
  <si>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</si>
  <si>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</si>
  <si>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</si>
  <si>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</si>
  <si>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</si>
  <si>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</si>
  <si>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</si>
  <si>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</si>
  <si>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</si>
  <si>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</si>
  <si>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</si>
  <si>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</si>
  <si>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</si>
  <si>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</si>
  <si>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</si>
  <si>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</si>
  <si>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</si>
  <si>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</si>
  <si>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</si>
  <si>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</si>
  <si>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</si>
  <si>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</si>
  <si>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</si>
  <si>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</si>
  <si>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</si>
  <si>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</si>
  <si>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</si>
  <si>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</si>
  <si>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</si>
  <si>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</si>
  <si>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</si>
  <si>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</si>
  <si>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</si>
  <si>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</si>
  <si>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</si>
  <si>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</si>
  <si>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</si>
  <si>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</si>
  <si>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</si>
  <si>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</si>
  <si>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</si>
  <si>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</si>
  <si>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</si>
  <si>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</si>
  <si>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</si>
  <si>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</si>
  <si>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</si>
  <si>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</si>
  <si>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</si>
  <si>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</si>
  <si>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</si>
  <si>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</si>
  <si>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</si>
  <si>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</si>
  <si>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</si>
  <si>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</si>
  <si>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</si>
  <si>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</si>
  <si>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</si>
  <si>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</si>
  <si>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</si>
  <si>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</si>
  <si>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</si>
  <si>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</si>
  <si>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</si>
  <si>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</si>
  <si>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</si>
  <si>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</si>
  <si>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</si>
  <si>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</si>
  <si>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</si>
  <si>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</si>
  <si>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</si>
  <si>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</si>
  <si>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</si>
  <si>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</si>
  <si>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</si>
  <si>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</si>
  <si>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</si>
  <si>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</si>
  <si>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</si>
  <si>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</si>
  <si>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</si>
  <si>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</si>
  <si>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</si>
  <si>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</si>
  <si>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</si>
  <si>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</si>
  <si>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</si>
  <si>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</si>
  <si>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</si>
  <si>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</si>
  <si>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</si>
  <si>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</si>
  <si>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</si>
  <si>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</si>
  <si>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</si>
  <si>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</si>
  <si>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</si>
  <si>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</si>
  <si>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</si>
  <si>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</si>
  <si>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</si>
  <si>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</si>
  <si>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</si>
  <si>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</si>
  <si>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</si>
  <si>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</si>
  <si>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</si>
  <si>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</si>
  <si>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</si>
  <si>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</si>
  <si>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</si>
  <si>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</si>
  <si>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</si>
  <si>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</si>
  <si>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</si>
  <si>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</si>
  <si>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</si>
  <si>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</si>
  <si>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</si>
  <si>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</si>
  <si>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</si>
  <si>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</si>
  <si>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</si>
  <si>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</si>
  <si>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</si>
  <si>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</si>
  <si>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</si>
  <si>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</si>
  <si>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</si>
  <si>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</si>
  <si>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</si>
  <si>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</si>
  <si>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</si>
  <si>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</si>
  <si>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</si>
  <si>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</si>
  <si>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</si>
  <si>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</si>
  <si>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</si>
  <si>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</si>
  <si>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</si>
  <si>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</si>
  <si>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</si>
  <si>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</si>
  <si>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</si>
  <si>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</si>
  <si>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</si>
  <si>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</si>
  <si>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</si>
  <si>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</si>
  <si>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</si>
  <si>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</si>
  <si>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</si>
  <si>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</si>
  <si>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</si>
  <si>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</si>
  <si>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</si>
  <si>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</si>
  <si>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</si>
  <si>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</si>
  <si>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</si>
  <si>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</si>
  <si>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</si>
  <si>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</si>
  <si>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</si>
  <si>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</si>
  <si>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</si>
  <si>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</si>
  <si>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</si>
  <si>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</si>
  <si>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</si>
  <si>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</si>
  <si>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</si>
  <si>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</si>
  <si>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</si>
  <si>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</si>
  <si>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</si>
  <si>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</si>
  <si>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</si>
  <si>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</si>
  <si>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</si>
  <si>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</si>
  <si>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</si>
  <si>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</si>
  <si>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</si>
  <si>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</si>
  <si>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</si>
  <si>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</si>
  <si>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</si>
  <si>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</si>
  <si>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</si>
  <si>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</si>
  <si>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</si>
  <si>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</si>
  <si>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</si>
  <si>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</si>
  <si>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</si>
  <si>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</si>
  <si>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</si>
  <si>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</si>
  <si>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</si>
  <si>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</si>
  <si>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</si>
  <si>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</si>
  <si>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</si>
  <si>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</si>
  <si>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</si>
  <si>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</si>
  <si>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</si>
  <si>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</si>
  <si>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</si>
  <si>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</si>
  <si>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</si>
  <si>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</si>
  <si>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</si>
  <si>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</si>
  <si>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</si>
  <si>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</si>
  <si>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</si>
  <si>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</si>
  <si>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</si>
  <si>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</si>
  <si>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</si>
  <si>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</si>
  <si>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</si>
  <si>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</si>
  <si>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</si>
  <si>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</si>
  <si>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</si>
  <si>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</si>
  <si>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</si>
  <si>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</si>
  <si>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</si>
  <si>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</si>
  <si>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</si>
  <si>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</si>
  <si>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</si>
  <si>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</si>
  <si>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</si>
  <si>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</si>
  <si>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</si>
  <si>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</si>
  <si>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</si>
  <si>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</si>
  <si>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</si>
  <si>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</si>
  <si>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</si>
  <si>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</si>
  <si>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</si>
  <si>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</si>
  <si>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</si>
  <si>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</si>
  <si>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</si>
  <si>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</si>
  <si>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</si>
  <si>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</si>
  <si>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</si>
  <si>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</si>
  <si>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</si>
  <si>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</si>
  <si>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</si>
  <si>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</si>
  <si>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</si>
  <si>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</si>
  <si>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</si>
  <si>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</si>
  <si>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</si>
  <si>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</si>
  <si>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</si>
  <si>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</si>
  <si>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</si>
  <si>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</si>
  <si>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</si>
  <si>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</si>
  <si>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</si>
  <si>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</si>
  <si>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</si>
  <si>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</si>
  <si>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</si>
  <si>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</si>
  <si>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</si>
  <si>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</si>
  <si>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</si>
  <si>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</si>
  <si>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</si>
  <si>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</si>
  <si>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</si>
  <si>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</si>
  <si>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</si>
  <si>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</si>
  <si>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</si>
  <si>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</si>
  <si>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</si>
  <si>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</si>
  <si>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</si>
  <si>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</si>
  <si>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</si>
  <si>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</si>
  <si>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</si>
  <si>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</si>
  <si>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</si>
  <si>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</si>
  <si>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</si>
  <si>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</si>
  <si>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</si>
  <si>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</si>
  <si>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</si>
  <si>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</si>
  <si>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</si>
  <si>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</si>
  <si>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</si>
  <si>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</si>
  <si>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</si>
  <si>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</si>
  <si>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</si>
  <si>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</si>
  <si>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</si>
  <si>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</si>
  <si>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</si>
  <si>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</si>
  <si>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</si>
  <si>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</si>
  <si>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</si>
  <si>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</si>
  <si>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</si>
  <si>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</si>
  <si>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</si>
  <si>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</si>
  <si>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</si>
  <si>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</si>
  <si>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</si>
  <si>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</si>
  <si>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</si>
  <si>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</si>
  <si>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</si>
  <si>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</si>
  <si>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</si>
  <si>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</si>
  <si>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</si>
  <si>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</si>
  <si>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</si>
  <si>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</si>
  <si>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</si>
  <si>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</si>
  <si>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</si>
  <si>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</si>
  <si>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</si>
  <si>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</si>
  <si>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</si>
  <si>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</si>
  <si>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</si>
  <si>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</si>
  <si>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</si>
  <si>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</si>
  <si>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</si>
  <si>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</si>
  <si>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</si>
  <si>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</si>
  <si>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</si>
  <si>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</si>
  <si>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</si>
  <si>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</si>
  <si>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</si>
  <si>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</si>
  <si>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</si>
  <si>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</si>
  <si>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</si>
  <si>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</si>
  <si>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</si>
  <si>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</si>
  <si>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</si>
  <si>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</si>
  <si>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</si>
  <si>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</si>
  <si>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</si>
  <si>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</si>
  <si>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</si>
  <si>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</si>
  <si>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</si>
  <si>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</si>
  <si>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</si>
  <si>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</si>
  <si>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</si>
  <si>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</si>
  <si>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</si>
  <si>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</si>
  <si>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</si>
  <si>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</si>
  <si>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</si>
  <si>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</si>
  <si>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</si>
  <si>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</si>
  <si>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</si>
  <si>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</si>
  <si>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</si>
  <si>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</si>
  <si>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</si>
  <si>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</si>
  <si>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</si>
  <si>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</si>
  <si>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</si>
  <si>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</si>
  <si>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</si>
  <si>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</si>
  <si>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</si>
  <si>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</si>
  <si>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</si>
  <si>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</si>
  <si>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</si>
  <si>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</si>
  <si>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</si>
  <si>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</si>
  <si>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</si>
  <si>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</si>
  <si>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</si>
  <si>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</si>
  <si>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</si>
  <si>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</si>
  <si>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</si>
  <si>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</si>
  <si>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</si>
  <si>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</si>
  <si>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</si>
  <si>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</si>
  <si>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</si>
  <si>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</si>
  <si>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</si>
  <si>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</si>
  <si>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</si>
  <si>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</si>
  <si>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</si>
  <si>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</si>
  <si>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</si>
  <si>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</si>
  <si>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</si>
  <si>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</si>
  <si>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</si>
  <si>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</si>
  <si>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</si>
  <si>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</si>
  <si>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</si>
  <si>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</si>
  <si>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</si>
  <si>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</si>
  <si>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</si>
  <si>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</si>
  <si>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</si>
  <si>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</si>
  <si>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</si>
  <si>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</si>
  <si>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</si>
  <si>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</si>
  <si>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</si>
  <si>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</si>
  <si>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</si>
  <si>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</si>
  <si>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</si>
  <si>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</si>
  <si>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</si>
  <si>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</si>
  <si>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</si>
  <si>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</si>
  <si>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</si>
  <si>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</si>
  <si>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</si>
  <si>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</si>
  <si>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</si>
  <si>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</si>
  <si>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</si>
  <si>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</si>
  <si>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</si>
  <si>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</si>
  <si>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</si>
  <si>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</si>
  <si>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</si>
  <si>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</si>
  <si>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</si>
  <si>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</si>
  <si>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</si>
  <si>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</si>
  <si>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</si>
  <si>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</si>
  <si>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</si>
  <si>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</si>
  <si>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</si>
  <si>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</si>
  <si>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</si>
  <si>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</si>
  <si>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</si>
  <si>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</si>
  <si>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</si>
  <si>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</si>
  <si>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</si>
  <si>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</si>
  <si>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</si>
  <si>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</si>
  <si>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</si>
  <si>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</si>
  <si>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</si>
  <si>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</si>
  <si>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</si>
  <si>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</si>
  <si>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</si>
  <si>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</si>
  <si>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</si>
  <si>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</si>
  <si>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</si>
  <si>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</si>
  <si>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</si>
  <si>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</si>
  <si>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</si>
  <si>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</si>
  <si>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</si>
  <si>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</si>
  <si>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</si>
  <si>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</si>
  <si>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</si>
  <si>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</si>
  <si>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</si>
  <si>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</si>
  <si>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</si>
  <si>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</si>
  <si>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</si>
  <si>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</si>
  <si>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</si>
  <si>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</si>
  <si>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</si>
  <si>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</si>
  <si>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</si>
  <si>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</si>
  <si>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</si>
  <si>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</si>
  <si>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</si>
  <si>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</si>
  <si>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</si>
  <si>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</si>
  <si>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</si>
  <si>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</si>
  <si>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</si>
  <si>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</si>
  <si>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</si>
  <si>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</si>
  <si>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</si>
  <si>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</si>
  <si>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</si>
  <si>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</si>
  <si>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</si>
  <si>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</si>
  <si>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</si>
  <si>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</si>
  <si>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</si>
  <si>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</si>
  <si>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</si>
  <si>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</si>
  <si>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</si>
  <si>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</si>
  <si>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</si>
  <si>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</si>
  <si>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</si>
  <si>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</si>
  <si>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</si>
  <si>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</si>
  <si>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</si>
  <si>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</si>
  <si>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</si>
  <si>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</si>
  <si>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</si>
  <si>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</si>
  <si>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</si>
  <si>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</si>
  <si>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</si>
  <si>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</si>
  <si>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</si>
  <si>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</si>
  <si>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</si>
  <si>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</si>
  <si>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</si>
  <si>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</si>
  <si>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</si>
  <si>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</si>
  <si>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</si>
  <si>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</si>
  <si>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</si>
  <si>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</si>
  <si>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</si>
  <si>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</si>
  <si>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</si>
  <si>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</si>
  <si>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</si>
  <si>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</si>
  <si>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</si>
  <si>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</si>
  <si>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</si>
  <si>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</si>
  <si>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</si>
  <si>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</si>
  <si>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</si>
  <si>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</si>
  <si>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</si>
  <si>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</si>
  <si>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</si>
  <si>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</si>
  <si>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</si>
  <si>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</si>
  <si>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</si>
  <si>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</si>
  <si>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</si>
  <si>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</si>
  <si>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</si>
  <si>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</si>
  <si>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</si>
  <si>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</si>
  <si>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</si>
  <si>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</si>
  <si>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</si>
  <si>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</si>
  <si>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</si>
  <si>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</si>
  <si>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</si>
  <si>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</si>
  <si>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</si>
  <si>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</si>
  <si>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</si>
  <si>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</si>
  <si>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</si>
  <si>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</si>
  <si>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</si>
  <si>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</si>
  <si>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</si>
  <si>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</si>
  <si>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</si>
  <si>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</si>
  <si>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</si>
  <si>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</si>
  <si>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</si>
  <si>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</si>
  <si>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</si>
  <si>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</si>
  <si>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</si>
  <si>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</si>
  <si>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</si>
  <si>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</si>
  <si>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</si>
  <si>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</si>
  <si>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</si>
  <si>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</si>
  <si>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</si>
  <si>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</si>
  <si>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</si>
  <si>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</si>
  <si>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</si>
  <si>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</si>
  <si>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</si>
  <si>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</si>
  <si>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</si>
  <si>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</si>
  <si>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</si>
  <si>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</si>
  <si>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</si>
  <si>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</si>
  <si>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</si>
  <si>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</si>
  <si>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</si>
  <si>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</si>
  <si>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</si>
  <si>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</si>
  <si>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</si>
  <si>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</si>
  <si>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</si>
  <si>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</si>
  <si>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</si>
  <si>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</si>
  <si>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</si>
  <si>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</si>
  <si>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</si>
  <si>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</si>
  <si>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</si>
  <si>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</si>
  <si>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</si>
  <si>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</si>
  <si>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</si>
  <si>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</si>
  <si>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</si>
  <si>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</si>
  <si>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</si>
  <si>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</si>
  <si>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</si>
  <si>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</si>
  <si>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</si>
  <si>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</si>
  <si>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</si>
  <si>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</si>
  <si>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</si>
  <si>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</si>
  <si>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</si>
  <si>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</si>
  <si>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</si>
  <si>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</si>
  <si>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</si>
  <si>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</si>
  <si>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</si>
  <si>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</si>
  <si>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</si>
  <si>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</si>
  <si>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</si>
  <si>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</si>
  <si>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</si>
  <si>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</si>
  <si>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</si>
  <si>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</si>
  <si>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</si>
  <si>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</si>
  <si>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</si>
  <si>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</si>
  <si>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</si>
  <si>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</si>
  <si>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</si>
  <si>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</si>
  <si>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</si>
  <si>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</si>
  <si>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</si>
  <si>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</si>
  <si>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</si>
  <si>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</si>
  <si>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</si>
  <si>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</si>
  <si>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</si>
  <si>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</si>
  <si>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</si>
  <si>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</si>
  <si>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</si>
  <si>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</si>
  <si>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</si>
  <si>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</si>
  <si>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</si>
  <si>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</si>
  <si>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</si>
  <si>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</si>
  <si>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</si>
  <si>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</si>
  <si>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</si>
  <si>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</si>
  <si>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</si>
  <si>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</si>
  <si>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</si>
  <si>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</si>
  <si>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</si>
  <si>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</si>
  <si>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</si>
  <si>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</si>
  <si>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</si>
  <si>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</si>
  <si>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</si>
  <si>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</si>
  <si>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</si>
  <si>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</si>
  <si>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</si>
  <si>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</si>
  <si>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</si>
  <si>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</si>
  <si>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</si>
  <si>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</si>
  <si>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</si>
  <si>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</si>
  <si>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</si>
  <si>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</si>
  <si>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</si>
  <si>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</si>
  <si>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</si>
  <si>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</si>
  <si>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</si>
  <si>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</si>
  <si>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</si>
  <si>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</si>
  <si>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</si>
  <si>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</si>
  <si>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</si>
  <si>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</si>
  <si>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</si>
  <si>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</si>
  <si>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</si>
  <si>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</si>
  <si>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</si>
  <si>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</si>
  <si>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</si>
  <si>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</si>
  <si>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</si>
  <si>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</si>
  <si>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</si>
  <si>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</si>
  <si>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</si>
  <si>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</si>
  <si>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</si>
  <si>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</si>
  <si>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</si>
  <si>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</si>
  <si>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</si>
  <si>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</si>
  <si>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</si>
  <si>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</si>
  <si>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</si>
  <si>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</si>
  <si>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</si>
  <si>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</si>
  <si>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</si>
  <si>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</si>
  <si>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</si>
  <si>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</si>
  <si>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</si>
  <si>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</si>
  <si>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</si>
  <si>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</si>
  <si>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</si>
  <si>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</si>
  <si>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</si>
  <si>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</si>
  <si>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</si>
  <si>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</si>
  <si>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</si>
  <si>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</si>
  <si>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</si>
  <si>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</si>
  <si>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</si>
  <si>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</si>
  <si>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</si>
  <si>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</si>
  <si>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</si>
  <si>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</si>
  <si>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</si>
  <si>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</si>
  <si>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</si>
  <si>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</si>
  <si>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</si>
  <si>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</si>
  <si>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</si>
  <si>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</si>
  <si>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</si>
  <si>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</si>
  <si>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</si>
  <si>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</si>
  <si>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</si>
  <si>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</si>
  <si>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</si>
  <si>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</si>
  <si>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</si>
  <si>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</si>
  <si>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</si>
  <si>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</si>
  <si>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</si>
  <si>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</si>
  <si>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</si>
  <si>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</si>
  <si>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</si>
  <si>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</si>
  <si>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</si>
  <si>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</si>
  <si>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</si>
  <si>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</si>
  <si>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</si>
  <si>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</si>
  <si>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</si>
  <si>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</si>
  <si>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</si>
  <si>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</si>
  <si>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</si>
  <si>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</si>
  <si>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</si>
  <si>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</si>
  <si>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</si>
  <si>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</si>
  <si>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</si>
  <si>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</si>
  <si>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</si>
  <si>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</si>
  <si>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</si>
  <si>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</si>
  <si>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</si>
  <si>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</si>
  <si>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</si>
  <si>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</si>
  <si>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</si>
  <si>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</si>
  <si>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</si>
  <si>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</si>
  <si>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</si>
  <si>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</si>
  <si>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</si>
  <si>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</si>
  <si>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</si>
  <si>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</si>
  <si>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</si>
  <si>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</si>
  <si>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</si>
  <si>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</si>
  <si>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</si>
  <si>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</si>
  <si>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</si>
  <si>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</si>
  <si>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</si>
  <si>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</si>
  <si>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</si>
  <si>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</si>
  <si>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</si>
  <si>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</si>
  <si>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</si>
  <si>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</si>
  <si>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</si>
  <si>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</si>
  <si>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</si>
  <si>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</si>
  <si>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</si>
  <si>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</si>
  <si>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</si>
  <si>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</si>
  <si>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</si>
  <si>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</si>
  <si>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</si>
  <si>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</si>
  <si>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</si>
  <si>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</si>
  <si>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</si>
  <si>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</si>
  <si>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</si>
  <si>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</si>
  <si>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</si>
  <si>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</si>
  <si>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</si>
  <si>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</si>
  <si>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</si>
  <si>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</si>
  <si>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</si>
  <si>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</si>
  <si>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</si>
  <si>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</si>
  <si>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</si>
  <si>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</si>
  <si>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</si>
  <si>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</si>
  <si>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</si>
  <si>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</si>
  <si>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</si>
  <si>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</si>
  <si>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</si>
  <si>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</si>
  <si>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</si>
  <si>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</si>
  <si>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</si>
  <si>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</si>
  <si>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</si>
  <si>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</si>
  <si>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</si>
  <si>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</si>
  <si>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</si>
  <si>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</si>
  <si>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</si>
  <si>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</si>
  <si>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</si>
  <si>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</si>
  <si>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</si>
  <si>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</si>
  <si>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</si>
  <si>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</si>
  <si>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</si>
  <si>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</si>
  <si>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</si>
  <si>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</si>
  <si>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</si>
  <si>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</si>
  <si>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</si>
  <si>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</si>
  <si>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</si>
  <si>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</si>
  <si>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</si>
  <si>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</si>
  <si>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</si>
  <si>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</si>
  <si>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</si>
  <si>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</si>
  <si>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</si>
  <si>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</si>
  <si>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</si>
  <si>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</si>
  <si>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</si>
  <si>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</si>
  <si>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</si>
  <si>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</si>
  <si>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</si>
  <si>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</si>
  <si>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</si>
  <si>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</si>
  <si>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</si>
  <si>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</si>
  <si>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</si>
  <si>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</si>
  <si>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</si>
  <si>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</si>
  <si>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</si>
  <si>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</si>
  <si>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</si>
  <si>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</si>
  <si>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</si>
  <si>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</si>
  <si>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</si>
  <si>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</si>
  <si>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</si>
  <si>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</si>
  <si>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</si>
  <si>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</si>
  <si>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</si>
  <si>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</si>
  <si>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</si>
  <si>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</si>
  <si>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</si>
  <si>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</si>
  <si>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</si>
  <si>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</si>
  <si>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</si>
  <si>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</si>
  <si>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</si>
  <si>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</si>
  <si>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</si>
  <si>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</si>
  <si>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</si>
  <si>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</si>
  <si>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</si>
  <si>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</si>
  <si>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</si>
  <si>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</si>
  <si>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</si>
  <si>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</si>
  <si>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</si>
  <si>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</si>
  <si>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</si>
  <si>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</si>
  <si>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</si>
  <si>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</si>
  <si>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</si>
  <si>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</si>
  <si>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</si>
  <si>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</si>
  <si>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</si>
  <si>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</si>
  <si>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</si>
  <si>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</si>
  <si>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</si>
  <si>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</si>
  <si>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</si>
  <si>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</si>
  <si>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</si>
  <si>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</si>
  <si>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</si>
  <si>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</si>
  <si>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</si>
  <si>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</si>
  <si>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</si>
  <si>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</si>
  <si>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</si>
  <si>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</si>
  <si>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</si>
  <si>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</si>
  <si>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</si>
  <si>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</si>
  <si>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</si>
  <si>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</si>
  <si>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</si>
  <si>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</si>
  <si>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</si>
  <si>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</si>
  <si>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</si>
  <si>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</si>
  <si>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</si>
  <si>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</si>
  <si>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</si>
  <si>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</si>
  <si>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</si>
  <si>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</si>
  <si>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</si>
  <si>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</si>
  <si>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</si>
  <si>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</si>
  <si>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</si>
  <si>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</si>
  <si>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</si>
  <si>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</si>
  <si>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</si>
  <si>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</si>
  <si>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</si>
  <si>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</si>
  <si>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</si>
  <si>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</si>
  <si>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</si>
  <si>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</si>
  <si>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</si>
  <si>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</si>
  <si>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</si>
  <si>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</si>
  <si>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</si>
  <si>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</si>
  <si>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</si>
  <si>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</si>
  <si>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</si>
  <si>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</si>
  <si>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</si>
  <si>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</si>
  <si>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</si>
  <si>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</si>
  <si>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</si>
  <si>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</si>
  <si>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</si>
  <si>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</si>
  <si>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</si>
  <si>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</si>
  <si>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</si>
  <si>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</si>
  <si>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</si>
  <si>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</si>
  <si>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</si>
  <si>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</si>
  <si>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</si>
  <si>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</si>
  <si>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</si>
  <si>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</si>
  <si>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</si>
  <si>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</si>
  <si>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</si>
  <si>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</si>
  <si>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</si>
  <si>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</si>
  <si>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</si>
  <si>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</si>
  <si>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</si>
  <si>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</si>
  <si>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</si>
  <si>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</si>
  <si>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</si>
  <si>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</si>
  <si>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</si>
  <si>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</si>
  <si>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</si>
  <si>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</si>
  <si>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</si>
  <si>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</si>
  <si>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</si>
  <si>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</si>
  <si>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</si>
  <si>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</si>
  <si>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</si>
  <si>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</si>
  <si>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</si>
  <si>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</si>
  <si>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</si>
  <si>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</si>
  <si>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</si>
  <si>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</si>
  <si>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</si>
  <si>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</si>
  <si>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</si>
  <si>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</si>
  <si>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</si>
  <si>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</si>
  <si>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</si>
  <si>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</si>
  <si>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</si>
  <si>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</si>
  <si>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</si>
  <si>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</si>
  <si>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</si>
  <si>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</si>
  <si>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</si>
  <si>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</si>
  <si>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</si>
  <si>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</si>
  <si>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</si>
  <si>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</si>
  <si>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</si>
  <si>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</si>
  <si>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</si>
  <si>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</si>
  <si>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</si>
  <si>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</si>
  <si>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</si>
  <si>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</si>
  <si>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</si>
  <si>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</si>
  <si>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</si>
  <si>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</si>
  <si>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</si>
  <si>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</si>
  <si>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</si>
  <si>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</si>
  <si>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</si>
  <si>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</si>
  <si>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</si>
  <si>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</si>
  <si>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</si>
  <si>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</si>
  <si>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</si>
  <si>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</si>
  <si>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</si>
  <si>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</si>
  <si>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</si>
  <si>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</si>
  <si>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</si>
  <si>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</si>
  <si>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</si>
  <si>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</si>
  <si>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</si>
  <si>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</si>
  <si>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</si>
  <si>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</si>
  <si>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</si>
  <si>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</si>
  <si>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</si>
  <si>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</si>
  <si>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</si>
  <si>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</si>
  <si>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</si>
  <si>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</si>
  <si>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</si>
  <si>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</si>
  <si>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</si>
  <si>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</si>
  <si>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</si>
  <si>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</si>
  <si>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</si>
  <si>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</si>
  <si>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</si>
  <si>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</si>
  <si>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</si>
  <si>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</si>
  <si>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</si>
  <si>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</si>
  <si>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</si>
  <si>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</si>
  <si>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</si>
  <si>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</si>
  <si>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</si>
  <si>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</si>
  <si>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</si>
  <si>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</si>
  <si>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</si>
  <si>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</si>
  <si>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</si>
  <si>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</si>
  <si>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</si>
  <si>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</si>
  <si>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</si>
  <si>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</si>
  <si>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</si>
  <si>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</si>
  <si>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</si>
  <si>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</si>
  <si>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</si>
  <si>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</si>
  <si>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</si>
  <si>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</si>
  <si>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</si>
  <si>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</si>
  <si>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</si>
  <si>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</si>
  <si>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</si>
  <si>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</si>
  <si>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</si>
  <si>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</si>
  <si>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</si>
  <si>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</si>
  <si>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</si>
  <si>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</si>
  <si>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</si>
  <si>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</si>
  <si>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</si>
  <si>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</si>
  <si>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</si>
  <si>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</si>
  <si>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</si>
  <si>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</si>
  <si>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</si>
  <si>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</si>
  <si>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</si>
  <si>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</si>
  <si>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</si>
  <si>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</si>
  <si>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</si>
  <si>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</si>
  <si>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</si>
  <si>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</si>
  <si>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</si>
  <si>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</si>
  <si>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</si>
  <si>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</si>
  <si>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</si>
  <si>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</si>
  <si>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</si>
  <si>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</si>
  <si>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</si>
  <si>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</si>
  <si>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</si>
  <si>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</si>
  <si>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</si>
  <si>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</si>
  <si>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</si>
  <si>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</si>
  <si>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</si>
  <si>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</si>
  <si>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</si>
  <si>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</si>
  <si>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</si>
  <si>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</si>
  <si>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</si>
  <si>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</si>
  <si>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</si>
  <si>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</si>
  <si>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</si>
  <si>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</si>
  <si>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</si>
  <si>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</si>
  <si>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</si>
  <si>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</si>
  <si>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</si>
  <si>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</si>
  <si>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</si>
  <si>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</si>
  <si>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</si>
  <si>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</si>
  <si>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</si>
  <si>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</si>
  <si>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</si>
  <si>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</si>
  <si>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</si>
  <si>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</si>
  <si>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</si>
  <si>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</si>
  <si>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</si>
  <si>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</si>
  <si>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</si>
  <si>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</si>
  <si>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</si>
  <si>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</si>
  <si>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</si>
  <si>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</si>
  <si>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</si>
  <si>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</si>
  <si>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</si>
  <si>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</si>
  <si>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</si>
  <si>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</si>
  <si>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</si>
  <si>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</si>
  <si>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</si>
  <si>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</si>
  <si>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</si>
  <si>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</si>
  <si>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</si>
  <si>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</si>
  <si>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</si>
  <si>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</si>
  <si>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</si>
  <si>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</si>
  <si>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</si>
  <si>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</si>
  <si>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</si>
  <si>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</si>
  <si>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</si>
  <si>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</si>
  <si>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</si>
  <si>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</si>
  <si>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</si>
  <si>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</si>
  <si>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</si>
  <si>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</si>
  <si>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</si>
  <si>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</si>
  <si>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</si>
  <si>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</si>
  <si>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</si>
  <si>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</si>
  <si>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</si>
  <si>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</si>
  <si>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</si>
  <si>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</si>
  <si>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</si>
  <si>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</si>
  <si>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</si>
  <si>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</si>
  <si>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</si>
  <si>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</si>
  <si>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</si>
  <si>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</si>
  <si>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</si>
  <si>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</si>
  <si>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</si>
  <si>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</si>
  <si>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</si>
  <si>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</si>
  <si>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</si>
  <si>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</si>
  <si>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</si>
  <si>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</si>
  <si>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</si>
  <si>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</si>
  <si>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</si>
  <si>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</si>
  <si>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</si>
  <si>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</si>
  <si>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</si>
  <si>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</si>
  <si>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</si>
  <si>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</si>
  <si>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</si>
  <si>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</si>
  <si>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</si>
  <si>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</si>
  <si>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</si>
  <si>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</si>
  <si>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</si>
  <si>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</si>
  <si>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</si>
  <si>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</si>
  <si>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</si>
  <si>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</si>
  <si>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</si>
  <si>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</si>
  <si>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</si>
  <si>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</si>
  <si>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</si>
  <si>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</si>
  <si>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</si>
  <si>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</si>
  <si>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</si>
  <si>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</si>
  <si>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</si>
  <si>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</si>
  <si>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</si>
  <si>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</si>
  <si>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</si>
  <si>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</si>
  <si>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</si>
  <si>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</si>
  <si>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</si>
  <si>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</si>
  <si>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</si>
  <si>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</si>
  <si>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</si>
  <si>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</si>
  <si>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</si>
  <si>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</si>
  <si>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</si>
  <si>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</si>
  <si>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</si>
  <si>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</si>
  <si>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</si>
  <si>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</si>
  <si>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</si>
  <si>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</si>
  <si>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</si>
  <si>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</si>
  <si>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</si>
  <si>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</si>
  <si>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</si>
  <si>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</si>
  <si>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</si>
  <si>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</si>
  <si>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</si>
  <si>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</si>
  <si>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</si>
  <si>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</si>
  <si>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</si>
  <si>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</si>
  <si>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</si>
  <si>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</si>
  <si>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</si>
  <si>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</si>
  <si>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</si>
  <si>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</si>
  <si>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</si>
  <si>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</si>
  <si>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</si>
  <si>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</si>
  <si>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</si>
  <si>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</si>
  <si>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</si>
  <si>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</si>
  <si>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</si>
  <si>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</si>
  <si>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</si>
  <si>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</si>
  <si>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</si>
  <si>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</si>
  <si>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</si>
  <si>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</si>
  <si>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</si>
  <si>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</si>
  <si>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</si>
  <si>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</si>
  <si>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</si>
  <si>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</si>
  <si>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</si>
  <si>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</si>
  <si>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</si>
  <si>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</si>
  <si>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</si>
  <si>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</si>
  <si>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</si>
  <si>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</si>
  <si>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</si>
  <si>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</si>
  <si>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</si>
  <si>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</si>
  <si>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</si>
  <si>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</si>
  <si>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</si>
  <si>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</si>
  <si>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</si>
  <si>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</si>
  <si>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</si>
  <si>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</si>
  <si>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</si>
  <si>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</si>
  <si>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</si>
  <si>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</si>
  <si>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</si>
  <si>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</si>
  <si>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</si>
  <si>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</si>
  <si>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</si>
  <si>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</si>
  <si>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</si>
  <si>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</si>
  <si>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</si>
  <si>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</si>
  <si>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</si>
  <si>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</si>
  <si>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</si>
  <si>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</si>
  <si>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</si>
  <si>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</si>
  <si>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</si>
  <si>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</si>
  <si>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</si>
  <si>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</si>
  <si>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</si>
  <si>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</si>
  <si>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</si>
  <si>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</si>
  <si>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</si>
  <si>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</si>
  <si>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</si>
  <si>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</si>
  <si>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</si>
  <si>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</si>
  <si>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</si>
  <si>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</si>
  <si>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</si>
  <si>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</si>
  <si>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</si>
  <si>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</si>
  <si>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</si>
  <si>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</si>
  <si>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</si>
  <si>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</si>
  <si>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</si>
  <si>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</si>
  <si>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</si>
  <si>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</si>
  <si>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</si>
  <si>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</si>
  <si>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</si>
  <si>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</si>
  <si>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</si>
  <si>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</si>
  <si>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</si>
  <si>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</si>
  <si>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</si>
  <si>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</si>
  <si>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</si>
  <si>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</si>
  <si>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</si>
  <si>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</si>
  <si>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</si>
  <si>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</si>
  <si>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</si>
  <si>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</si>
  <si>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</si>
  <si>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</si>
  <si>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</si>
  <si>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</si>
  <si>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</si>
  <si>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</si>
  <si>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</si>
  <si>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</si>
  <si>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</si>
  <si>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</si>
  <si>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</si>
  <si>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</si>
  <si>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</si>
  <si>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</si>
  <si>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</si>
  <si>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</si>
  <si>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</si>
  <si>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</si>
  <si>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</si>
  <si>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</si>
  <si>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</si>
  <si>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</si>
  <si>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</si>
  <si>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</si>
  <si>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</si>
  <si>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</si>
  <si>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</si>
  <si>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</si>
  <si>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</si>
  <si>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</si>
  <si>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</si>
  <si>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</si>
  <si>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</si>
  <si>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</si>
  <si>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</si>
  <si>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</si>
  <si>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</si>
  <si>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</si>
  <si>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</si>
  <si>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</si>
  <si>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</si>
  <si>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</si>
  <si>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</si>
  <si>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</si>
  <si>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</si>
  <si>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</si>
  <si>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</si>
  <si>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</si>
  <si>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</si>
  <si>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</si>
  <si>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</si>
  <si>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</si>
  <si>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</si>
  <si>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</si>
  <si>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</si>
  <si>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</si>
  <si>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</si>
  <si>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</si>
  <si>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</si>
  <si>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</si>
  <si>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</si>
  <si>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</si>
  <si>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</si>
  <si>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</si>
  <si>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</si>
  <si>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</si>
  <si>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</si>
  <si>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</si>
  <si>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</si>
  <si>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</si>
  <si>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</si>
  <si>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</si>
  <si>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</si>
  <si>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</si>
  <si>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</si>
  <si>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</si>
  <si>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</si>
  <si>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</si>
  <si>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</si>
  <si>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</si>
  <si>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</si>
  <si>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</si>
  <si>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</si>
  <si>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</si>
  <si>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</si>
  <si>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</si>
  <si>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</si>
  <si>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</si>
  <si>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</si>
  <si>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</si>
  <si>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</si>
  <si>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</si>
  <si>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</si>
  <si>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</si>
  <si>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</si>
  <si>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</si>
  <si>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</si>
  <si>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</si>
  <si>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</si>
  <si>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</si>
  <si>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</si>
  <si>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</si>
  <si>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</si>
  <si>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</si>
  <si>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</si>
  <si>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</si>
  <si>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</si>
  <si>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</si>
  <si>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</si>
  <si>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</si>
  <si>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</si>
  <si>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</si>
  <si>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</si>
  <si>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</si>
  <si>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</si>
  <si>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</si>
  <si>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</si>
  <si>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</si>
  <si>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</si>
  <si>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</si>
  <si>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</si>
  <si>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</si>
  <si>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</si>
  <si>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</si>
  <si>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</si>
  <si>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</si>
  <si>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</si>
  <si>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</si>
  <si>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</si>
  <si>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</si>
  <si>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</si>
  <si>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</si>
  <si>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</si>
  <si>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</si>
  <si>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</si>
  <si>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</si>
  <si>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</si>
  <si>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</si>
  <si>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</si>
  <si>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</si>
  <si>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</si>
  <si>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</si>
  <si>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</si>
  <si>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</si>
  <si>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</si>
  <si>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</si>
  <si>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</si>
  <si>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</si>
  <si>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</si>
  <si>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</si>
  <si>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</si>
  <si>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</si>
  <si>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</si>
  <si>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</si>
  <si>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</si>
  <si>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</si>
  <si>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</si>
  <si>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</si>
  <si>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</si>
  <si>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</si>
  <si>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</si>
  <si>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</si>
  <si>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</si>
  <si>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</si>
  <si>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</si>
  <si>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</si>
  <si>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</si>
  <si>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</si>
  <si>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</si>
  <si>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</si>
  <si>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</si>
  <si>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</si>
  <si>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</si>
  <si>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</si>
  <si>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</si>
  <si>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</si>
  <si>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</si>
  <si>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</si>
  <si>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</si>
  <si>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</si>
  <si>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</si>
  <si>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</si>
  <si>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</si>
  <si>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</si>
  <si>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</si>
  <si>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</si>
  <si>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</si>
  <si>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</si>
  <si>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</si>
  <si>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</si>
  <si>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</si>
  <si>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</si>
  <si>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</si>
  <si>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</si>
  <si>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</si>
  <si>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</si>
  <si>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</si>
  <si>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</si>
  <si>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</si>
  <si>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</si>
  <si>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</si>
  <si>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</si>
  <si>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</si>
  <si>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</si>
  <si>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</si>
  <si>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</si>
  <si>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</si>
  <si>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</si>
  <si>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</si>
  <si>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</si>
  <si>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</si>
  <si>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</si>
  <si>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</si>
  <si>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</si>
  <si>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</si>
  <si>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</si>
  <si>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</si>
  <si>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</si>
  <si>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</si>
  <si>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</si>
  <si>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</si>
  <si>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</si>
  <si>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</si>
  <si>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</si>
  <si>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</si>
  <si>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</si>
  <si>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</si>
  <si>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</si>
  <si>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</si>
  <si>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</si>
  <si>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</si>
  <si>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</si>
  <si>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</si>
  <si>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</si>
  <si>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</si>
  <si>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</si>
  <si>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</si>
  <si>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</si>
  <si>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</si>
  <si>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</si>
  <si>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</si>
  <si>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</si>
  <si>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</si>
  <si>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</si>
  <si>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</si>
  <si>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</si>
  <si>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</si>
  <si>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</si>
  <si>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</si>
  <si>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</si>
  <si>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</si>
  <si>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</si>
  <si>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</si>
  <si>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</si>
  <si>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</si>
  <si>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</si>
  <si>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</si>
  <si>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</si>
  <si>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</si>
  <si>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</si>
  <si>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</si>
  <si>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</si>
  <si>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</si>
  <si>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</si>
  <si>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</si>
  <si>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</si>
  <si>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</si>
  <si>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</si>
  <si>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</si>
  <si>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</si>
  <si>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</si>
  <si>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</si>
  <si>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</si>
  <si>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</si>
  <si>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</si>
  <si>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</si>
  <si>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</si>
  <si>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</si>
  <si>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</si>
  <si>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</si>
  <si>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</si>
  <si>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</si>
  <si>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</si>
  <si>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</si>
  <si>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</si>
  <si>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</si>
  <si>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</si>
  <si>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</si>
  <si>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</si>
  <si>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</si>
  <si>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</si>
  <si>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</si>
  <si>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</si>
  <si>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</si>
  <si>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</si>
  <si>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</si>
  <si>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</si>
  <si>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</si>
  <si>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</si>
  <si>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</si>
  <si>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</si>
  <si>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</si>
  <si>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</si>
  <si>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</si>
  <si>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</si>
  <si>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</si>
  <si>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</si>
  <si>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</si>
  <si>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</si>
  <si>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</si>
  <si>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</si>
  <si>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</si>
  <si>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</si>
  <si>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</si>
  <si>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</si>
  <si>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</si>
  <si>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</si>
  <si>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</si>
  <si>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</si>
  <si>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</si>
  <si>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</si>
  <si>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</si>
  <si>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</si>
  <si>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</si>
  <si>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</si>
  <si>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</si>
  <si>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</si>
  <si>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</si>
  <si>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</si>
  <si>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</si>
  <si>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</si>
  <si>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</si>
  <si>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</si>
  <si>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</si>
  <si>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</si>
  <si>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</si>
  <si>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</si>
  <si>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</si>
  <si>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</si>
  <si>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</si>
  <si>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</si>
  <si>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</si>
  <si>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</si>
  <si>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</si>
  <si>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</si>
  <si>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</si>
  <si>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</si>
  <si>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</si>
  <si>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</si>
  <si>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</si>
  <si>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</si>
  <si>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</si>
  <si>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</si>
  <si>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</si>
  <si>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</si>
  <si>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</si>
  <si>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</si>
  <si>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</si>
  <si>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</si>
  <si>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</si>
  <si>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</si>
  <si>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</si>
  <si>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</si>
  <si>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</si>
  <si>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</si>
  <si>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</si>
  <si>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</si>
  <si>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</si>
  <si>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</si>
  <si>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</si>
  <si>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</si>
  <si>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</si>
  <si>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</si>
  <si>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</si>
  <si>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</si>
  <si>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</si>
  <si>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</si>
  <si>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</si>
  <si>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</si>
  <si>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</si>
  <si>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</si>
  <si>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</si>
  <si>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</si>
  <si>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</si>
  <si>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</si>
  <si>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</si>
  <si>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</si>
  <si>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</si>
  <si>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</si>
  <si>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</si>
  <si>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</si>
  <si>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</si>
  <si>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</si>
  <si>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</si>
  <si>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</si>
  <si>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</si>
  <si>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</si>
  <si>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</si>
  <si>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</si>
  <si>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</si>
  <si>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</si>
  <si>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</si>
  <si>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</si>
  <si>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</si>
  <si>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</si>
  <si>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</si>
  <si>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</si>
  <si>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</si>
  <si>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</si>
  <si>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</si>
  <si>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</si>
  <si>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</si>
  <si>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</si>
  <si>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</si>
  <si>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</si>
  <si>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</si>
  <si>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</si>
  <si>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</si>
  <si>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</si>
  <si>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</si>
  <si>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</si>
  <si>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</si>
  <si>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</si>
  <si>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</si>
  <si>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</si>
  <si>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</si>
  <si>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</si>
  <si>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</si>
  <si>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</si>
  <si>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</si>
  <si>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</si>
  <si>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</si>
  <si>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</si>
  <si>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</si>
  <si>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</si>
  <si>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</si>
  <si>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</si>
  <si>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</si>
  <si>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</si>
  <si>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</si>
  <si>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</si>
  <si>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</si>
  <si>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</si>
  <si>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</si>
  <si>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</si>
  <si>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</si>
  <si>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</si>
  <si>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</si>
  <si>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</si>
  <si>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</si>
  <si>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</si>
  <si>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</si>
  <si>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</si>
  <si>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</si>
  <si>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</si>
  <si>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</si>
  <si>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</si>
  <si>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</si>
  <si>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</si>
  <si>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</si>
  <si>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</si>
  <si>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</si>
  <si>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</si>
  <si>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</si>
  <si>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</si>
  <si>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</si>
  <si>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</si>
  <si>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</si>
  <si>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</si>
  <si>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</si>
  <si>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</si>
  <si>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</si>
  <si>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</si>
  <si>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</si>
  <si>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</si>
  <si>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</si>
  <si>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</si>
  <si>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</si>
  <si>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</si>
  <si>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</si>
  <si>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</si>
  <si>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</si>
  <si>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</si>
  <si>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</si>
  <si>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</si>
  <si>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</si>
  <si>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</si>
  <si>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</si>
  <si>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</si>
  <si>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</si>
  <si>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</si>
  <si>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</si>
  <si>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</si>
  <si>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</si>
  <si>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</si>
  <si>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</si>
  <si>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</si>
  <si>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</si>
  <si>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</si>
  <si>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</si>
  <si>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</si>
  <si>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</si>
  <si>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</si>
  <si>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</si>
  <si>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</si>
  <si>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</si>
  <si>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</si>
  <si>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</si>
  <si>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</si>
  <si>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</si>
  <si>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</si>
  <si>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</si>
  <si>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</si>
  <si>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</si>
  <si>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</si>
  <si>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</si>
  <si>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</si>
  <si>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</si>
  <si>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</si>
  <si>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</si>
  <si>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</si>
  <si>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</si>
  <si>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</si>
  <si>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</si>
  <si>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</si>
  <si>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</si>
  <si>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</si>
  <si>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</si>
  <si>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</si>
  <si>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</si>
  <si>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</si>
  <si>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</si>
  <si>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</si>
  <si>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</si>
  <si>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</si>
  <si>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</si>
  <si>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</si>
  <si>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</si>
  <si>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</si>
  <si>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</si>
  <si>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</si>
  <si>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</si>
  <si>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</si>
  <si>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</si>
  <si>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</si>
  <si>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</si>
  <si>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</si>
  <si>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</si>
  <si>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</si>
  <si>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</si>
  <si>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</si>
  <si>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</si>
  <si>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</si>
  <si>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</si>
  <si>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</si>
  <si>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</si>
  <si>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</si>
  <si>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</si>
  <si>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</si>
  <si>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</si>
  <si>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</si>
  <si>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</si>
  <si>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</si>
  <si>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</si>
  <si>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</si>
  <si>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</si>
  <si>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</si>
  <si>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</si>
  <si>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</si>
  <si>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</si>
  <si>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</si>
  <si>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</si>
  <si>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</si>
  <si>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</si>
  <si>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</si>
  <si>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</si>
  <si>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</si>
  <si>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</si>
  <si>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</si>
  <si>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</si>
  <si>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</si>
  <si>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</si>
  <si>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</si>
  <si>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</si>
  <si>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</si>
  <si>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</si>
  <si>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</si>
  <si>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</si>
  <si>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</si>
  <si>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</si>
  <si>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</si>
  <si>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</si>
  <si>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</si>
  <si>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</si>
  <si>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</si>
  <si>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</si>
  <si>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</si>
  <si>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</si>
  <si>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</si>
  <si>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</si>
  <si>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</si>
  <si>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</si>
  <si>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</si>
  <si>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</si>
  <si>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</si>
  <si>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</si>
  <si>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</si>
  <si>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</si>
  <si>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</si>
  <si>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</si>
  <si>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</si>
  <si>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</si>
  <si>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</si>
  <si>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</si>
  <si>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</si>
  <si>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</si>
  <si>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</si>
  <si>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</si>
  <si>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</si>
  <si>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</si>
  <si>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</si>
  <si>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</si>
  <si>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</si>
  <si>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</si>
  <si>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</si>
  <si>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</si>
  <si>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</si>
  <si>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</si>
  <si>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</si>
  <si>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</si>
  <si>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</si>
  <si>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</si>
  <si>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</si>
  <si>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</si>
  <si>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</si>
  <si>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</si>
  <si>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</si>
  <si>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</si>
  <si>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</si>
  <si>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</si>
  <si>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</si>
  <si>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</si>
  <si>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</si>
  <si>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</si>
  <si>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</si>
  <si>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</si>
  <si>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</si>
  <si>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</si>
  <si>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</si>
  <si>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</si>
  <si>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</si>
  <si>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</si>
  <si>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</si>
  <si>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</si>
  <si>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</si>
  <si>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</si>
  <si>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</si>
  <si>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</si>
  <si>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</si>
  <si>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</si>
  <si>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</si>
  <si>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</si>
  <si>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</si>
  <si>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</si>
  <si>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</si>
  <si>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</si>
  <si>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</si>
  <si>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</si>
  <si>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</si>
  <si>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</si>
  <si>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</si>
  <si>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</si>
  <si>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</si>
  <si>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</si>
  <si>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</si>
  <si>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</si>
  <si>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</si>
  <si>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</si>
  <si>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</si>
  <si>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</si>
  <si>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</si>
  <si>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</si>
  <si>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</si>
  <si>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</si>
  <si>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</si>
  <si>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</si>
  <si>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</si>
  <si>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</si>
  <si>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</si>
  <si>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</si>
  <si>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</si>
  <si>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</si>
  <si>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</si>
  <si>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</si>
  <si>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</si>
  <si>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</si>
  <si>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</si>
  <si>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</si>
  <si>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</si>
  <si>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</si>
  <si>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</si>
  <si>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</si>
  <si>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</si>
  <si>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</si>
  <si>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</si>
  <si>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</si>
  <si>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</si>
  <si>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</si>
  <si>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</si>
  <si>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</si>
  <si>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</si>
  <si>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</si>
  <si>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</si>
  <si>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</si>
  <si>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</si>
  <si>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</si>
  <si>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</si>
  <si>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</si>
  <si>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</si>
  <si>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</si>
  <si>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</si>
  <si>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</si>
  <si>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</si>
  <si>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</si>
  <si>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</si>
  <si>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</si>
  <si>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</si>
  <si>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</si>
  <si>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</si>
  <si>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</si>
  <si>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</si>
  <si>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</si>
  <si>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</si>
  <si>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</si>
  <si>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</si>
  <si>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</si>
  <si>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</si>
  <si>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</si>
  <si>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</si>
  <si>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</si>
  <si>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</si>
  <si>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</si>
  <si>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</si>
  <si>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</si>
  <si>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</si>
  <si>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</si>
  <si>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</si>
  <si>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</si>
  <si>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</si>
  <si>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</si>
  <si>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</si>
  <si>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</si>
  <si>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</si>
  <si>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</si>
  <si>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</si>
  <si>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</si>
  <si>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</si>
  <si>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</si>
  <si>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</si>
  <si>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</si>
  <si>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</si>
  <si>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</si>
  <si>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</si>
  <si>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</si>
  <si>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</si>
  <si>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</si>
  <si>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</si>
  <si>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</si>
  <si>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</si>
  <si>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</si>
  <si>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</si>
  <si>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</si>
  <si>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</si>
  <si>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</si>
  <si>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</si>
  <si>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</si>
  <si>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</si>
  <si>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</si>
  <si>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</si>
  <si>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</si>
  <si>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</si>
  <si>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</si>
  <si>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</si>
  <si>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</si>
  <si>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</si>
  <si>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</si>
  <si>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</si>
  <si>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</si>
  <si>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</si>
  <si>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</si>
  <si>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</si>
  <si>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</si>
  <si>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</si>
  <si>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</si>
  <si>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</si>
  <si>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</si>
  <si>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</si>
  <si>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</si>
  <si>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</si>
  <si>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</si>
  <si>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</si>
  <si>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</si>
  <si>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</si>
  <si>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</si>
  <si>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</si>
  <si>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</si>
  <si>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</si>
  <si>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</si>
  <si>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</si>
  <si>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</si>
  <si>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</si>
  <si>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</si>
  <si>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</si>
  <si>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</si>
  <si>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</si>
  <si>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</si>
  <si>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</si>
  <si>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</si>
  <si>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</si>
  <si>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</si>
  <si>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</si>
  <si>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</si>
  <si>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</si>
  <si>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</si>
  <si>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</si>
  <si>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</si>
  <si>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</si>
  <si>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</si>
  <si>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</si>
  <si>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</si>
  <si>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</si>
  <si>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</si>
  <si>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</si>
  <si>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</si>
  <si>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</si>
  <si>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</si>
  <si>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</si>
  <si>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</si>
  <si>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</si>
  <si>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</si>
  <si>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</si>
  <si>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</si>
  <si>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</si>
  <si>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</si>
  <si>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</si>
  <si>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</si>
  <si>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</si>
  <si>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</si>
  <si>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</si>
  <si>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</si>
  <si>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</si>
  <si>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</si>
  <si>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</si>
  <si>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</si>
  <si>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</si>
  <si>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</si>
  <si>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</si>
  <si>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</si>
  <si>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</si>
  <si>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</si>
  <si>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</si>
  <si>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</si>
  <si>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</si>
  <si>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</si>
  <si>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</si>
  <si>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</si>
  <si>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</si>
  <si>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</si>
  <si>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</si>
  <si>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</si>
  <si>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</si>
  <si>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</si>
  <si>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</si>
  <si>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</si>
  <si>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</si>
  <si>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</si>
  <si>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</si>
  <si>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</si>
  <si>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</si>
  <si>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</si>
  <si>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</si>
  <si>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</si>
  <si>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</si>
  <si>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</si>
  <si>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</si>
  <si>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</si>
  <si>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</si>
  <si>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</si>
  <si>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</si>
  <si>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</si>
  <si>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</si>
  <si>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</si>
  <si>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</si>
  <si>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</si>
  <si>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</si>
  <si>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</si>
  <si>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</si>
  <si>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</si>
  <si>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</si>
  <si>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</si>
  <si>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</si>
  <si>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</si>
  <si>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</si>
  <si>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</si>
  <si>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</si>
  <si>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</si>
  <si>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</si>
  <si>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</si>
  <si>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</si>
  <si>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</si>
  <si>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</si>
  <si>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</si>
  <si>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</si>
  <si>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</si>
  <si>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</si>
  <si>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</si>
  <si>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</si>
  <si>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</si>
  <si>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</si>
  <si>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</si>
  <si>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</si>
  <si>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</si>
  <si>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</si>
  <si>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</si>
  <si>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</si>
  <si>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</si>
  <si>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</si>
  <si>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</si>
  <si>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</si>
  <si>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</si>
  <si>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</si>
  <si>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</si>
  <si>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</si>
  <si>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</si>
  <si>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</si>
  <si>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</si>
  <si>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</si>
  <si>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</si>
  <si>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</si>
  <si>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</si>
  <si>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</si>
  <si>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</si>
  <si>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</si>
  <si>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</si>
  <si>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</si>
  <si>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</si>
  <si>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</si>
  <si>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</si>
  <si>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</si>
  <si>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</si>
  <si>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</si>
  <si>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</si>
  <si>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</si>
  <si>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</si>
  <si>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</si>
  <si>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</si>
  <si>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</si>
  <si>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</si>
  <si>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</si>
  <si>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</si>
  <si>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</si>
  <si>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</si>
  <si>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</si>
  <si>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</si>
  <si>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</si>
  <si>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</si>
  <si>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</si>
  <si>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</si>
  <si>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</si>
  <si>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</si>
  <si>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</si>
  <si>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</si>
  <si>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</si>
  <si>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</si>
  <si>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</si>
  <si>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</si>
  <si>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</si>
  <si>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</si>
  <si>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</si>
  <si>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</si>
  <si>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</si>
  <si>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</si>
  <si>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</si>
  <si>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</si>
  <si>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</si>
  <si>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</si>
  <si>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</si>
  <si>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</si>
  <si>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</si>
  <si>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</si>
  <si>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</si>
  <si>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</si>
  <si>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</si>
  <si>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</si>
  <si>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</si>
  <si>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</si>
  <si>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</si>
  <si>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</si>
  <si>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</si>
  <si>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</si>
  <si>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</si>
  <si>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</si>
  <si>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</si>
  <si>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</si>
  <si>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</si>
  <si>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</si>
  <si>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</si>
  <si>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</si>
  <si>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</si>
  <si>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</si>
  <si>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</si>
  <si>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</si>
  <si>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</si>
  <si>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</si>
  <si>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</si>
  <si>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</si>
  <si>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</si>
  <si>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</si>
  <si>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</si>
  <si>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</si>
  <si>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</si>
  <si>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</si>
  <si>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</si>
  <si>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</si>
  <si>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</si>
  <si>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</si>
  <si>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</si>
  <si>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</si>
  <si>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</si>
  <si>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</si>
  <si>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</si>
  <si>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</si>
  <si>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</si>
  <si>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</si>
  <si>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</si>
  <si>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</si>
  <si>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</si>
  <si>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</si>
  <si>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</si>
  <si>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</si>
  <si>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</si>
  <si>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</si>
  <si>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</si>
  <si>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</si>
  <si>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</si>
  <si>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</si>
  <si>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</si>
  <si>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</si>
  <si>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</si>
  <si>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</si>
  <si>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</si>
  <si>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</si>
  <si>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</si>
  <si>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</si>
  <si>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</si>
  <si>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</si>
  <si>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</si>
  <si>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</si>
  <si>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</si>
  <si>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</si>
  <si>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</si>
  <si>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</si>
  <si>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</si>
  <si>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</si>
  <si>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</si>
  <si>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</si>
  <si>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</si>
  <si>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</si>
  <si>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</si>
  <si>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</si>
  <si>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</si>
  <si>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</si>
  <si>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</si>
  <si>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</si>
  <si>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</si>
  <si>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</si>
  <si>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</si>
  <si>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</si>
  <si>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</si>
  <si>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</si>
  <si>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</si>
  <si>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</si>
  <si>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</si>
  <si>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</si>
  <si>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</si>
  <si>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</si>
  <si>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</si>
  <si>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</si>
  <si>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</si>
  <si>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</si>
  <si>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</si>
  <si>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</si>
  <si>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</si>
  <si>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</si>
  <si>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</si>
  <si>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</si>
  <si>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</si>
  <si>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</si>
  <si>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</si>
  <si>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</si>
  <si>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</si>
  <si>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</si>
  <si>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</si>
  <si>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</si>
  <si>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</si>
  <si>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</si>
  <si>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</si>
  <si>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</si>
  <si>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</si>
  <si>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</si>
  <si>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</si>
  <si>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</si>
  <si>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</si>
  <si>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</si>
  <si>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</si>
  <si>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</si>
  <si>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</si>
  <si>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</si>
  <si>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</si>
  <si>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</si>
  <si>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</si>
  <si>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</si>
  <si>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</si>
  <si>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</si>
  <si>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</si>
  <si>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</si>
  <si>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</si>
  <si>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</si>
  <si>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</si>
  <si>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</si>
  <si>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</si>
  <si>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</si>
  <si>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</si>
  <si>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</si>
  <si>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</si>
  <si>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</si>
  <si>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</si>
  <si>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</si>
  <si>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</si>
  <si>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</si>
  <si>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</si>
  <si>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</si>
  <si>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</si>
  <si>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</si>
  <si>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</si>
  <si>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</si>
  <si>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</si>
  <si>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</si>
  <si>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</si>
  <si>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</si>
  <si>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</si>
  <si>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</si>
  <si>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</si>
  <si>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</si>
  <si>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</si>
  <si>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</si>
  <si>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</si>
  <si>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</si>
  <si>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</si>
  <si>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</si>
  <si>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</si>
  <si>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</si>
  <si>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</si>
  <si>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</si>
  <si>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</si>
  <si>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</si>
  <si>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</si>
  <si>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</si>
  <si>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</si>
  <si>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</si>
  <si>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</si>
  <si>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</si>
  <si>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</si>
  <si>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</si>
  <si>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</si>
  <si>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</si>
  <si>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</si>
  <si>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</si>
  <si>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</si>
  <si>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</si>
  <si>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</si>
  <si>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</si>
  <si>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</si>
  <si>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</si>
  <si>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</si>
  <si>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</si>
  <si>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</si>
  <si>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</si>
  <si>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</si>
  <si>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</si>
  <si>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</si>
  <si>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</si>
  <si>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</si>
  <si>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</si>
  <si>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</si>
  <si>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</si>
  <si>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</si>
  <si>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</si>
  <si>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</si>
  <si>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</si>
  <si>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</si>
  <si>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</si>
  <si>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</si>
  <si>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</si>
  <si>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</si>
  <si>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</si>
  <si>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</si>
  <si>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</si>
  <si>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</si>
  <si>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</si>
  <si>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</si>
  <si>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</si>
  <si>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</si>
  <si>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</si>
  <si>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</si>
  <si>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</si>
  <si>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</si>
  <si>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</si>
  <si>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</si>
  <si>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</si>
  <si>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</si>
  <si>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</si>
  <si>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</si>
  <si>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</si>
  <si>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</si>
  <si>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</si>
  <si>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</si>
  <si>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</si>
  <si>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</si>
  <si>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</si>
  <si>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</si>
  <si>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</si>
  <si>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</si>
  <si>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</si>
  <si>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</si>
  <si>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</si>
  <si>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</si>
  <si>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</si>
  <si>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</si>
  <si>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</si>
  <si>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</si>
  <si>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</si>
  <si>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</si>
  <si>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</si>
  <si>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</si>
  <si>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</si>
  <si>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</si>
  <si>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</si>
  <si>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</si>
  <si>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</si>
  <si>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</si>
  <si>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</si>
  <si>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</si>
  <si>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</si>
  <si>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</si>
  <si>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</si>
  <si>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</si>
  <si>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</si>
  <si>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</si>
  <si>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</si>
  <si>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</si>
  <si>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</si>
  <si>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</si>
  <si>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</si>
  <si>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</si>
  <si>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</si>
  <si>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</si>
  <si>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</si>
  <si>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</si>
  <si>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</si>
  <si>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</si>
  <si>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</si>
  <si>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</si>
  <si>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</si>
  <si>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</si>
  <si>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</si>
  <si>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</si>
  <si>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</si>
  <si>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</si>
  <si>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</si>
  <si>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</si>
  <si>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</si>
  <si>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</si>
  <si>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</si>
  <si>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</si>
  <si>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</si>
  <si>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</si>
  <si>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</si>
  <si>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</si>
  <si>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</si>
  <si>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</si>
  <si>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</si>
  <si>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</si>
  <si>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</si>
  <si>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</si>
  <si>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</si>
  <si>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</si>
  <si>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</si>
  <si>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</si>
  <si>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</si>
  <si>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</si>
  <si>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</si>
  <si>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</si>
  <si>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</si>
  <si>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</si>
  <si>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</si>
  <si>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</si>
  <si>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</si>
  <si>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</si>
  <si>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</si>
  <si>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</si>
  <si>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</si>
  <si>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</si>
  <si>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</si>
  <si>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</si>
  <si>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</si>
  <si>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</si>
  <si>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</si>
  <si>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</si>
  <si>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</si>
  <si>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</si>
  <si>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</si>
  <si>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</si>
  <si>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</si>
  <si>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</si>
  <si>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</si>
  <si>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</si>
  <si>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</si>
  <si>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</si>
  <si>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</si>
  <si>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</si>
  <si>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</si>
  <si>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</si>
  <si>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</si>
  <si>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</si>
  <si>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</si>
  <si>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</si>
  <si>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</si>
  <si>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</si>
  <si>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</si>
  <si>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</si>
  <si>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</si>
  <si>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</si>
  <si>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</si>
  <si>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</si>
  <si>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</si>
  <si>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</si>
  <si>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</si>
  <si>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</si>
  <si>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</si>
  <si>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</si>
  <si>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</si>
  <si>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</si>
  <si>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</si>
  <si>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</si>
  <si>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</si>
  <si>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</si>
  <si>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</si>
  <si>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</si>
  <si>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</si>
  <si>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</si>
  <si>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</si>
  <si>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</si>
  <si>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</si>
  <si>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</si>
  <si>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</si>
  <si>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</si>
  <si>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</si>
  <si>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</si>
  <si>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</si>
  <si>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</si>
  <si>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</si>
  <si>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</si>
  <si>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</si>
  <si>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</si>
  <si>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</si>
  <si>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</si>
  <si>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</si>
  <si>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</si>
  <si>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</si>
  <si>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</si>
  <si>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</si>
  <si>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</si>
  <si>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</si>
  <si>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</si>
  <si>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</si>
  <si>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</si>
  <si>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</si>
  <si>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</si>
  <si>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</si>
  <si>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</si>
  <si>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</si>
  <si>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</si>
  <si>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</si>
  <si>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</si>
  <si>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</si>
  <si>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</si>
  <si>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</si>
  <si>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</si>
  <si>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</si>
  <si>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</si>
  <si>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</si>
  <si>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</si>
  <si>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</si>
  <si>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</si>
  <si>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</si>
  <si>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</si>
  <si>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</si>
  <si>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</si>
  <si>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</si>
  <si>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</si>
  <si>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</si>
  <si>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</si>
  <si>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</si>
  <si>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</si>
  <si>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</si>
  <si>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</si>
  <si>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</si>
  <si>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</si>
  <si>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</si>
  <si>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</si>
  <si>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</si>
  <si>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</si>
  <si>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</si>
  <si>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</si>
  <si>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</si>
  <si>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</si>
  <si>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</si>
  <si>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</si>
  <si>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</si>
  <si>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</si>
  <si>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</si>
  <si>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</si>
  <si>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</si>
  <si>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</si>
  <si>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</si>
  <si>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</si>
  <si>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</si>
  <si>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</si>
  <si>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</si>
  <si>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</si>
  <si>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</si>
  <si>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</si>
  <si>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</si>
  <si>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</si>
  <si>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</si>
  <si>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</si>
  <si>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</si>
  <si>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</si>
  <si>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</si>
  <si>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</si>
  <si>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</si>
  <si>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</si>
  <si>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</si>
  <si>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</si>
  <si>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</si>
  <si>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</si>
  <si>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</si>
  <si>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</si>
  <si>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</si>
  <si>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</si>
  <si>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</si>
  <si>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</si>
  <si>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</si>
  <si>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</si>
  <si>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</si>
  <si>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</si>
  <si>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</si>
  <si>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</si>
  <si>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</si>
  <si>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</si>
  <si>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</si>
  <si>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</si>
  <si>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</si>
  <si>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</si>
  <si>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</si>
  <si>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</si>
  <si>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</si>
  <si>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</si>
  <si>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</si>
  <si>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</si>
  <si>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</si>
  <si>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</si>
  <si>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</si>
  <si>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</si>
  <si>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</si>
  <si>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</si>
  <si>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</si>
  <si>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</si>
  <si>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</si>
  <si>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</si>
  <si>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</si>
  <si>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</si>
  <si>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</si>
  <si>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</si>
  <si>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</si>
  <si>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</si>
  <si>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</si>
  <si>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</si>
  <si>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</si>
  <si>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</si>
  <si>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</si>
  <si>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</si>
  <si>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</si>
  <si>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</si>
  <si>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</si>
  <si>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</si>
  <si>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</si>
  <si>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</si>
  <si>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</si>
  <si>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</si>
  <si>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</si>
  <si>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</si>
  <si>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</si>
  <si>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</si>
  <si>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</si>
  <si>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</si>
  <si>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</si>
  <si>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</si>
  <si>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</si>
  <si>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</si>
  <si>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</si>
  <si>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</si>
  <si>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</si>
  <si>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</si>
  <si>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</si>
  <si>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</si>
  <si>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</si>
  <si>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</si>
  <si>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</si>
  <si>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</si>
  <si>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</si>
  <si>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</si>
  <si>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</si>
  <si>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</si>
  <si>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</si>
  <si>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</si>
  <si>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</si>
  <si>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</si>
  <si>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</si>
  <si>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</si>
  <si>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</si>
  <si>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</si>
  <si>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</si>
  <si>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</si>
  <si>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</si>
  <si>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</si>
  <si>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</si>
  <si>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</si>
  <si>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</si>
  <si>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</si>
  <si>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</si>
  <si>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</si>
  <si>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</si>
  <si>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</si>
  <si>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</si>
  <si>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</si>
  <si>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</si>
  <si>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</si>
  <si>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</si>
  <si>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</si>
  <si>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</si>
  <si>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</si>
  <si>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</si>
  <si>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</si>
  <si>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</si>
  <si>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</si>
  <si>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</si>
  <si>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</si>
  <si>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</si>
  <si>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</si>
  <si>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</si>
  <si>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</si>
  <si>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</si>
  <si>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</si>
  <si>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</si>
  <si>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</si>
  <si>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</si>
  <si>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</si>
  <si>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</si>
  <si>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</si>
  <si>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</si>
  <si>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</si>
  <si>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</si>
  <si>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</si>
  <si>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</si>
  <si>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</si>
  <si>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</si>
  <si>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</si>
  <si>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</si>
  <si>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</si>
  <si>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</si>
  <si>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</si>
  <si>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</si>
  <si>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</si>
  <si>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</si>
  <si>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</si>
  <si>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</si>
  <si>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</si>
  <si>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</si>
  <si>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</si>
  <si>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</si>
  <si>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</si>
  <si>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</si>
  <si>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</si>
  <si>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</si>
  <si>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</si>
  <si>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</si>
  <si>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</si>
  <si>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</si>
  <si>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</si>
  <si>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</si>
  <si>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</si>
  <si>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</si>
  <si>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</si>
  <si>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</si>
  <si>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</si>
  <si>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</si>
  <si>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</si>
  <si>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</si>
  <si>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</si>
  <si>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</si>
  <si>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</si>
  <si>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</si>
  <si>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</si>
  <si>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</si>
  <si>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</si>
  <si>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</si>
  <si>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</si>
  <si>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</si>
  <si>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</si>
  <si>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</si>
  <si>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</si>
  <si>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</si>
  <si>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</si>
  <si>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</si>
  <si>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</si>
  <si>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</si>
  <si>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</si>
  <si>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</si>
  <si>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</si>
  <si>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</si>
  <si>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</si>
  <si>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</si>
  <si>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</si>
  <si>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</si>
  <si>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</si>
  <si>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</si>
  <si>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</si>
  <si>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</si>
  <si>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</si>
  <si>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</si>
  <si>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</si>
  <si>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</si>
  <si>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</si>
  <si>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</si>
  <si>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</si>
  <si>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</si>
  <si>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</si>
  <si>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</si>
  <si>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</si>
  <si>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</si>
  <si>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</si>
  <si>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</si>
  <si>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</si>
  <si>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</si>
  <si>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</si>
  <si>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</si>
  <si>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</si>
  <si>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</si>
  <si>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</si>
  <si>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</si>
  <si>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</si>
  <si>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</si>
  <si>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</si>
  <si>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</si>
  <si>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</si>
  <si>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</si>
  <si>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</si>
  <si>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</si>
  <si>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</si>
  <si>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</si>
  <si>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</si>
  <si>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</si>
  <si>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</si>
  <si>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</si>
  <si>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</si>
  <si>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</si>
  <si>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</si>
  <si>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</si>
  <si>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</si>
  <si>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</si>
  <si>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</si>
  <si>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</si>
  <si>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</si>
  <si>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</si>
  <si>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</si>
  <si>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</si>
  <si>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</si>
  <si>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</si>
  <si>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</si>
  <si>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</si>
  <si>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</si>
  <si>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</si>
  <si>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</si>
  <si>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</si>
  <si>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</si>
  <si>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</si>
  <si>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</si>
  <si>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</si>
  <si>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</si>
  <si>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</si>
  <si>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</si>
  <si>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</si>
  <si>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</si>
  <si>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</si>
  <si>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</si>
  <si>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</si>
  <si>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</si>
  <si>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</si>
  <si>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</si>
  <si>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</si>
  <si>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</si>
  <si>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</si>
  <si>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</si>
  <si>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</si>
  <si>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</si>
  <si>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</si>
  <si>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</si>
  <si>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</si>
  <si>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</si>
  <si>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</si>
  <si>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</si>
  <si>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</si>
  <si>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</si>
  <si>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</si>
  <si>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</si>
  <si>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</si>
  <si>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</si>
  <si>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</si>
  <si>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</si>
  <si>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</si>
  <si>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</si>
  <si>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</si>
  <si>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</si>
  <si>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</si>
  <si>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</si>
  <si>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</si>
  <si>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</si>
  <si>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</si>
  <si>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</si>
  <si>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</si>
  <si>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</si>
  <si>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</si>
  <si>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</si>
  <si>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</si>
  <si>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</si>
  <si>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</si>
  <si>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</si>
  <si>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</si>
  <si>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</si>
  <si>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</si>
  <si>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</si>
  <si>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</si>
  <si>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</si>
  <si>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</si>
  <si>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</si>
  <si>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</si>
  <si>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</si>
  <si>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</si>
  <si>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</si>
  <si>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</si>
  <si>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</si>
  <si>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</si>
  <si>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</si>
  <si>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</si>
  <si>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</si>
  <si>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</si>
  <si>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</si>
  <si>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</si>
  <si>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</si>
  <si>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</si>
  <si>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</si>
  <si>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</si>
  <si>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</si>
  <si>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</si>
  <si>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</si>
  <si>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</si>
  <si>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</si>
  <si>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</si>
  <si>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</si>
  <si>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</si>
  <si>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</si>
  <si>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</si>
  <si>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</si>
  <si>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</si>
  <si>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</si>
  <si>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</si>
  <si>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</si>
  <si>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</si>
  <si>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</si>
  <si>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</si>
  <si>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</si>
  <si>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</si>
  <si>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</si>
  <si>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</si>
  <si>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</si>
  <si>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</si>
  <si>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</si>
  <si>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</si>
  <si>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</si>
  <si>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</si>
  <si>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</si>
  <si>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</si>
  <si>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</si>
  <si>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</si>
  <si>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</si>
  <si>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</si>
  <si>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</si>
  <si>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</si>
  <si>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</si>
  <si>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</si>
  <si>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</si>
  <si>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</si>
  <si>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</si>
  <si>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</si>
  <si>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</si>
  <si>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</si>
  <si>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</si>
  <si>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</si>
  <si>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</si>
  <si>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</si>
  <si>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</si>
  <si>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</si>
  <si>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</si>
  <si>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</si>
  <si>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</si>
  <si>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</si>
  <si>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</si>
  <si>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</si>
  <si>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</si>
  <si>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</si>
  <si>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</si>
  <si>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</si>
  <si>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</si>
  <si>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</si>
  <si>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</si>
  <si>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</si>
  <si>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</si>
  <si>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</si>
  <si>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</si>
  <si>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</si>
  <si>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</si>
  <si>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</si>
  <si>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</si>
  <si>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</si>
  <si>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</si>
  <si>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</si>
  <si>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</si>
  <si>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</si>
  <si>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</si>
  <si>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</si>
  <si>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</si>
  <si>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</si>
  <si>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</si>
  <si>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</si>
  <si>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</si>
  <si>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</si>
  <si>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</si>
  <si>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</si>
  <si>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</si>
  <si>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</si>
  <si>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</si>
  <si>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</si>
  <si>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</si>
  <si>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</si>
  <si>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</si>
  <si>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</si>
  <si>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</si>
  <si>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</si>
  <si>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</si>
  <si>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</si>
  <si>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</si>
  <si>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</si>
  <si>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</si>
  <si>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</si>
  <si>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</si>
  <si>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</si>
  <si>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</si>
  <si>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</si>
  <si>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</si>
  <si>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</si>
  <si>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</si>
  <si>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</si>
  <si>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</si>
  <si>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</si>
  <si>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</si>
  <si>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</si>
  <si>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</si>
  <si>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</si>
  <si>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</si>
  <si>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</si>
  <si>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</si>
  <si>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</si>
  <si>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</si>
  <si>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</si>
  <si>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</si>
  <si>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</si>
  <si>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</si>
  <si>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</si>
  <si>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</si>
  <si>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</si>
  <si>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</si>
  <si>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</si>
  <si>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</si>
  <si>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</si>
  <si>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</si>
  <si>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</si>
  <si>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</si>
  <si>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</si>
  <si>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</si>
  <si>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</si>
  <si>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</si>
  <si>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</si>
  <si>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</si>
  <si>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</si>
  <si>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</si>
  <si>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</si>
  <si>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</si>
  <si>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</si>
  <si>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</si>
  <si>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</si>
  <si>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</si>
  <si>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</si>
  <si>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</si>
  <si>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</si>
  <si>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</si>
  <si>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</si>
  <si>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</si>
  <si>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</si>
  <si>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</si>
  <si>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</si>
  <si>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</si>
  <si>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</si>
  <si>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</si>
  <si>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</si>
  <si>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</si>
  <si>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</si>
  <si>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</si>
  <si>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</si>
  <si>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</si>
  <si>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</si>
  <si>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</si>
  <si>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</si>
  <si>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</si>
  <si>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</si>
  <si>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</si>
  <si>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</si>
  <si>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</si>
  <si>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</si>
  <si>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</si>
  <si>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</si>
  <si>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</si>
  <si>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</si>
  <si>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</si>
  <si>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</si>
  <si>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</si>
  <si>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</si>
  <si>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</si>
  <si>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</si>
  <si>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</si>
  <si>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</si>
  <si>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</si>
  <si>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</si>
  <si>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</si>
  <si>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</si>
  <si>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</si>
  <si>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</si>
  <si>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</si>
  <si>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</si>
  <si>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</si>
  <si>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</si>
  <si>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</si>
  <si>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</si>
  <si>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</si>
  <si>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</si>
  <si>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</si>
  <si>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</si>
  <si>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</si>
  <si>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</si>
  <si>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</si>
  <si>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</si>
  <si>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</si>
  <si>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</si>
  <si>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</si>
  <si>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</si>
  <si>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</si>
  <si>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</si>
  <si>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</si>
  <si>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</si>
  <si>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</si>
  <si>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</si>
  <si>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</si>
  <si>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</si>
  <si>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</si>
  <si>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</si>
  <si>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</si>
  <si>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</si>
  <si>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</si>
  <si>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</si>
  <si>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</si>
  <si>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</si>
  <si>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</si>
  <si>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</si>
  <si>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</si>
  <si>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</si>
  <si>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</si>
  <si>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</si>
  <si>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</si>
  <si>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</si>
  <si>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</si>
  <si>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</si>
  <si>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</si>
  <si>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</si>
  <si>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</si>
  <si>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</si>
  <si>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</si>
  <si>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</si>
  <si>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</si>
  <si>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</si>
  <si>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</si>
  <si>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</si>
  <si>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</si>
  <si>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</si>
  <si>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</si>
  <si>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</si>
  <si>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</si>
  <si>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</si>
  <si>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</si>
  <si>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</si>
  <si>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</si>
  <si>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</si>
  <si>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</si>
  <si>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</si>
  <si>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</si>
  <si>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</si>
  <si>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</si>
  <si>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</si>
  <si>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</si>
  <si>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</si>
  <si>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</si>
  <si>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</si>
  <si>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</si>
  <si>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</si>
  <si>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</si>
  <si>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</si>
  <si>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</si>
  <si>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</si>
  <si>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</si>
  <si>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</si>
  <si>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</si>
  <si>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</si>
  <si>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</si>
  <si>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</si>
  <si>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</si>
  <si>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</si>
  <si>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</si>
  <si>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</si>
  <si>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</si>
  <si>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</si>
  <si>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</si>
  <si>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</si>
  <si>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</si>
  <si>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</si>
  <si>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</si>
  <si>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</si>
  <si>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</si>
  <si>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</si>
  <si>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</si>
  <si>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</si>
  <si>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</si>
  <si>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</si>
  <si>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</si>
  <si>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</si>
  <si>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</si>
  <si>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</si>
  <si>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</si>
  <si>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</si>
  <si>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</si>
  <si>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</si>
  <si>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</si>
  <si>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</si>
  <si>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</si>
  <si>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</si>
  <si>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</si>
  <si>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</si>
  <si>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</si>
  <si>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</si>
  <si>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</si>
  <si>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</si>
  <si>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</si>
  <si>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</si>
  <si>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</si>
  <si>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</si>
  <si>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</si>
  <si>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</si>
  <si>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</si>
  <si>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</si>
  <si>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</si>
  <si>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</si>
  <si>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</si>
  <si>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</si>
  <si>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</si>
  <si>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</si>
  <si>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</si>
  <si>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</si>
  <si>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</si>
  <si>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</si>
  <si>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</si>
  <si>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</si>
  <si>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</si>
  <si>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</si>
  <si>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</si>
  <si>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</si>
  <si>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</si>
  <si>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</si>
  <si>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</si>
  <si>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</si>
  <si>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</si>
  <si>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</si>
  <si>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</si>
  <si>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</si>
  <si>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</si>
  <si>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</si>
  <si>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</si>
  <si>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</si>
  <si>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</si>
  <si>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</si>
  <si>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</si>
  <si>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</si>
  <si>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</si>
  <si>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</si>
  <si>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</si>
  <si>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</si>
  <si>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</si>
  <si>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</si>
  <si>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</si>
  <si>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</si>
  <si>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</si>
  <si>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</si>
  <si>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</si>
  <si>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</si>
  <si>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</si>
  <si>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</si>
  <si>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</si>
  <si>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</si>
  <si>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</si>
  <si>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</si>
  <si>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</si>
  <si>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</si>
  <si>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</si>
  <si>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</si>
  <si>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</si>
  <si>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</si>
  <si>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</si>
  <si>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</si>
  <si>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</si>
  <si>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</si>
  <si>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</si>
  <si>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</si>
  <si>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</si>
  <si>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</si>
  <si>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</si>
  <si>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</si>
  <si>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</si>
  <si>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</si>
  <si>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</si>
  <si>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</si>
  <si>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</si>
  <si>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</si>
  <si>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</si>
  <si>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</si>
  <si>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</si>
  <si>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</si>
  <si>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</si>
  <si>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</si>
  <si>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</si>
  <si>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</si>
  <si>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</si>
  <si>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</si>
  <si>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</si>
  <si>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</si>
  <si>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</si>
  <si>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</si>
  <si>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</si>
  <si>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</si>
  <si>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</si>
  <si>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</si>
  <si>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</si>
  <si>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</si>
  <si>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</si>
  <si>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</si>
  <si>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</si>
  <si>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</si>
  <si>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</si>
  <si>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</si>
  <si>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</si>
  <si>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</si>
  <si>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</si>
  <si>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</si>
  <si>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</si>
  <si>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</si>
  <si>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</si>
  <si>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</si>
  <si>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</si>
  <si>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</si>
  <si>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</si>
  <si>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</si>
  <si>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</si>
  <si>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</si>
  <si>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</si>
  <si>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</si>
  <si>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</si>
  <si>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</si>
  <si>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</si>
  <si>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</si>
  <si>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</si>
  <si>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</si>
  <si>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</si>
  <si>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</si>
  <si>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</si>
  <si>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</si>
  <si>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</si>
  <si>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</si>
  <si>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</si>
  <si>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</si>
  <si>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</si>
  <si>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</si>
  <si>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</si>
  <si>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</si>
  <si>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</si>
  <si>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</si>
  <si>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</si>
  <si>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</si>
  <si>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</si>
  <si>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</si>
  <si>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</si>
  <si>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</si>
  <si>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</si>
  <si>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</si>
  <si>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</si>
  <si>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</si>
  <si>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</si>
  <si>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</si>
  <si>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</si>
  <si>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</si>
  <si>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</si>
  <si>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</si>
  <si>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</si>
  <si>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</si>
  <si>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</si>
  <si>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</si>
  <si>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</si>
  <si>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</si>
  <si>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</si>
  <si>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</si>
  <si>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</si>
  <si>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</si>
  <si>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</si>
  <si>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</si>
  <si>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</si>
  <si>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</si>
  <si>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</si>
  <si>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</si>
  <si>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</si>
  <si>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</si>
  <si>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</si>
  <si>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</si>
  <si>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</si>
  <si>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</si>
  <si>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</si>
  <si>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</si>
  <si>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</si>
  <si>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</si>
  <si>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</si>
  <si>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</si>
  <si>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</si>
  <si>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</si>
  <si>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</si>
  <si>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</si>
  <si>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</si>
  <si>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</si>
  <si>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</si>
  <si>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</si>
  <si>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</si>
  <si>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</si>
  <si>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</si>
  <si>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</si>
  <si>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</si>
  <si>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</si>
  <si>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</si>
  <si>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</si>
  <si>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</si>
  <si>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</si>
  <si>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</si>
  <si>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</si>
  <si>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</si>
  <si>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</si>
  <si>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</si>
  <si>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</si>
  <si>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</si>
  <si>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</si>
  <si>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</si>
  <si>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</si>
  <si>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</si>
  <si>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</si>
  <si>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</si>
  <si>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</si>
  <si>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</si>
  <si>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</si>
  <si>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</si>
  <si>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</si>
  <si>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</si>
  <si>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</si>
  <si>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</si>
  <si>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</si>
  <si>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</si>
  <si>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</si>
  <si>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</si>
  <si>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</si>
  <si>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</si>
  <si>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</si>
  <si>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</si>
  <si>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</si>
  <si>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</si>
  <si>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</si>
  <si>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</si>
  <si>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</si>
  <si>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</si>
  <si>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</si>
  <si>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</si>
  <si>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</si>
  <si>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</si>
  <si>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</si>
  <si>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</si>
  <si>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</si>
  <si>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</si>
  <si>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</si>
  <si>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</si>
  <si>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</si>
  <si>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</si>
  <si>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</si>
  <si>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</si>
  <si>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</si>
  <si>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</si>
  <si>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</si>
  <si>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</si>
  <si>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</si>
  <si>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</si>
  <si>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</si>
  <si>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</si>
  <si>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</si>
  <si>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</si>
  <si>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</si>
  <si>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</si>
  <si>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</si>
  <si>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</si>
  <si>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</si>
  <si>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</si>
  <si>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</si>
  <si>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</si>
  <si>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</si>
  <si>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</si>
  <si>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</si>
  <si>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</si>
  <si>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</si>
  <si>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</si>
  <si>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</si>
  <si>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</si>
  <si>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</si>
  <si>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</si>
  <si>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</si>
  <si>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</si>
  <si>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</si>
  <si>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</si>
  <si>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</si>
  <si>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</si>
  <si>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</si>
  <si>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</si>
  <si>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</si>
  <si>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</si>
  <si>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</si>
  <si>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</si>
  <si>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</si>
  <si>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</si>
  <si>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</si>
  <si>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</si>
  <si>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</si>
  <si>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</si>
  <si>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</si>
  <si>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</si>
  <si>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</si>
  <si>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</si>
  <si>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</si>
  <si>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</si>
  <si>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</si>
  <si>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</si>
  <si>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</si>
  <si>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</si>
  <si>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</si>
  <si>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</si>
  <si>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</si>
  <si>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</si>
  <si>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</si>
  <si>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</si>
  <si>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</si>
  <si>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</si>
  <si>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</si>
  <si>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</si>
  <si>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</si>
  <si>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</si>
  <si>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</si>
  <si>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</si>
  <si>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</si>
  <si>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</si>
  <si>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</si>
  <si>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</si>
  <si>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</si>
  <si>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</si>
  <si>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</si>
  <si>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</si>
  <si>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</si>
  <si>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</si>
  <si>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</si>
  <si>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</si>
  <si>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</si>
  <si>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</si>
  <si>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</si>
  <si>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</si>
  <si>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</si>
  <si>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</si>
  <si>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</si>
  <si>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</si>
  <si>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</si>
  <si>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</si>
  <si>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</si>
  <si>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</si>
  <si>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</si>
  <si>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</si>
  <si>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</si>
  <si>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</si>
  <si>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</si>
  <si>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</si>
  <si>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</si>
  <si>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</si>
  <si>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</si>
  <si>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</si>
  <si>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</si>
  <si>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</si>
  <si>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</si>
  <si>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</si>
  <si>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</si>
  <si>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</si>
  <si>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</si>
  <si>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</si>
  <si>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</si>
  <si>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</si>
  <si>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</si>
  <si>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</si>
  <si>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</si>
  <si>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</si>
  <si>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</si>
  <si>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</si>
  <si>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</si>
  <si>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</si>
  <si>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</si>
  <si>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</si>
  <si>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</si>
  <si>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</si>
  <si>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</si>
  <si>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</si>
  <si>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</si>
  <si>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</si>
  <si>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</si>
  <si>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</si>
  <si>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</si>
  <si>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</si>
  <si>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</si>
  <si>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</si>
  <si>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</si>
  <si>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</si>
  <si>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</si>
  <si>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</si>
  <si>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</si>
  <si>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</si>
  <si>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</si>
  <si>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</si>
  <si>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</si>
  <si>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</si>
  <si>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</si>
  <si>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</si>
  <si>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</si>
  <si>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</si>
  <si>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</si>
  <si>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</si>
  <si>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</si>
  <si>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</si>
  <si>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</si>
  <si>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</si>
  <si>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</si>
  <si>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</si>
  <si>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</si>
  <si>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</si>
  <si>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</si>
  <si>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</si>
  <si>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</si>
  <si>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</si>
  <si>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</si>
  <si>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</si>
  <si>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</si>
  <si>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</si>
  <si>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</si>
  <si>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</si>
  <si>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</si>
  <si>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</si>
  <si>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</si>
  <si>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</si>
  <si>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</si>
  <si>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</si>
  <si>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</si>
  <si>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</si>
  <si>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</si>
  <si>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</si>
  <si>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</si>
  <si>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</si>
  <si>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</si>
  <si>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</si>
  <si>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</si>
  <si>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</si>
  <si>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</si>
  <si>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</si>
  <si>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</si>
  <si>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</si>
  <si>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</si>
  <si>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</si>
  <si>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</si>
  <si>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</si>
  <si>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</si>
  <si>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</si>
  <si>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</si>
  <si>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</si>
  <si>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</si>
  <si>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</si>
  <si>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</si>
  <si>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</si>
  <si>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</si>
  <si>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</si>
  <si>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</si>
  <si>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</si>
  <si>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</si>
  <si>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</si>
  <si>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</si>
  <si>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</si>
  <si>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</si>
  <si>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</si>
  <si>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</si>
  <si>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</si>
  <si>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</si>
  <si>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</si>
  <si>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</si>
  <si>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</si>
  <si>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</si>
  <si>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</si>
  <si>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</si>
  <si>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</si>
  <si>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</si>
  <si>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</si>
  <si>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</si>
  <si>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</si>
  <si>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</si>
  <si>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</si>
  <si>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</si>
  <si>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</si>
  <si>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</si>
  <si>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</si>
  <si>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</si>
  <si>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</si>
  <si>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</si>
  <si>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</si>
  <si>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</si>
  <si>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</si>
  <si>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</si>
  <si>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</si>
  <si>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</si>
  <si>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</si>
  <si>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</si>
  <si>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</si>
  <si>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</si>
  <si>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</si>
  <si>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</si>
  <si>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</si>
  <si>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</si>
  <si>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</si>
  <si>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</si>
  <si>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</si>
  <si>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</si>
  <si>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</si>
  <si>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</si>
  <si>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</si>
  <si>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</si>
  <si>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</si>
  <si>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</si>
  <si>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</si>
  <si>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</si>
  <si>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</si>
  <si>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</si>
  <si>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</si>
  <si>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</si>
  <si>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</si>
  <si>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</si>
  <si>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</si>
  <si>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</si>
  <si>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</si>
  <si>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</si>
  <si>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</si>
  <si>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</si>
  <si>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</si>
  <si>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</si>
  <si>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</si>
  <si>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</si>
  <si>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</si>
  <si>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</si>
  <si>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</si>
  <si>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</si>
  <si>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</si>
  <si>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</si>
  <si>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</si>
  <si>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</si>
  <si>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</si>
  <si>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</si>
  <si>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</si>
  <si>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</si>
  <si>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</si>
  <si>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</si>
  <si>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</si>
  <si>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</si>
  <si>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</si>
  <si>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</si>
  <si>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</si>
  <si>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</si>
  <si>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</si>
  <si>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</si>
  <si>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</si>
  <si>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</si>
  <si>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</si>
  <si>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</si>
  <si>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</si>
  <si>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</si>
  <si>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</si>
  <si>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</si>
  <si>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</si>
  <si>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</si>
  <si>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</si>
  <si>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</si>
  <si>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</si>
  <si>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</si>
  <si>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</si>
  <si>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</si>
  <si>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</si>
  <si>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</si>
  <si>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</si>
  <si>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</si>
  <si>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</si>
  <si>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</si>
  <si>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</si>
  <si>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</si>
  <si>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</si>
  <si>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</si>
  <si>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</si>
  <si>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</si>
  <si>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</si>
  <si>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</si>
  <si>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</si>
  <si>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</si>
  <si>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</si>
  <si>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</si>
  <si>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</si>
  <si>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</si>
  <si>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</si>
  <si>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</si>
  <si>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</si>
  <si>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</si>
  <si>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</si>
  <si>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</si>
  <si>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</si>
  <si>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</si>
  <si>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</si>
  <si>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</si>
  <si>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</si>
  <si>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</si>
  <si>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</si>
  <si>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</si>
  <si>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</si>
  <si>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</si>
  <si>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</si>
  <si>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</si>
  <si>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</si>
  <si>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</si>
  <si>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</si>
  <si>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</si>
  <si>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</si>
  <si>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</si>
  <si>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</si>
  <si>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</si>
  <si>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</si>
  <si>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</si>
  <si>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</si>
  <si>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</si>
  <si>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</si>
  <si>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</si>
  <si>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</si>
  <si>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</si>
  <si>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</si>
  <si>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</si>
  <si>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</si>
  <si>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</si>
  <si>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</si>
  <si>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</si>
  <si>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</si>
  <si>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</si>
  <si>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</si>
  <si>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</si>
  <si>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</si>
  <si>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</si>
  <si>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</si>
  <si>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</si>
  <si>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</si>
  <si>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</si>
  <si>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</si>
  <si>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</si>
  <si>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</si>
  <si>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</si>
  <si>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</si>
  <si>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</si>
  <si>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</si>
  <si>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</si>
  <si>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</si>
  <si>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</si>
  <si>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</si>
  <si>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</si>
  <si>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</si>
  <si>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</si>
  <si>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</si>
  <si>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</si>
  <si>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</si>
  <si>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</si>
  <si>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</si>
  <si>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</si>
  <si>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</si>
  <si>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</si>
  <si>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</si>
  <si>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</si>
  <si>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</si>
  <si>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</si>
  <si>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</si>
  <si>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</si>
  <si>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</si>
  <si>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</si>
  <si>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</si>
  <si>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</si>
  <si>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</si>
  <si>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</si>
  <si>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</si>
  <si>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</si>
  <si>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</si>
  <si>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</si>
  <si>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</si>
  <si>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</si>
  <si>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</si>
  <si>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</si>
  <si>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</si>
  <si>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</si>
  <si>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</si>
  <si>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</si>
  <si>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</si>
  <si>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</si>
  <si>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</si>
  <si>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</si>
  <si>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</si>
  <si>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</si>
  <si>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</si>
  <si>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</si>
  <si>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</si>
  <si>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</si>
  <si>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</si>
  <si>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</si>
  <si>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</si>
  <si>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</si>
  <si>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</si>
  <si>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</si>
  <si>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</si>
  <si>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</si>
  <si>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</si>
  <si>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</si>
  <si>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</si>
  <si>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</si>
  <si>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</si>
  <si>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</si>
  <si>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</si>
  <si>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</si>
  <si>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</si>
  <si>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</si>
  <si>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</si>
  <si>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</si>
  <si>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</si>
  <si>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</si>
  <si>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</si>
  <si>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</si>
  <si>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</si>
  <si>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</si>
  <si>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</si>
  <si>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</si>
  <si>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</si>
  <si>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</si>
  <si>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</si>
  <si>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</si>
  <si>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</si>
  <si>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</si>
  <si>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</si>
  <si>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</si>
  <si>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</si>
  <si>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</si>
  <si>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</si>
  <si>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</si>
  <si>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</si>
  <si>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</si>
  <si>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</si>
  <si>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</si>
  <si>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</si>
  <si>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</si>
  <si>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</si>
  <si>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</si>
  <si>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</si>
  <si>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</si>
  <si>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</si>
  <si>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</si>
  <si>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</si>
  <si>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</si>
  <si>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</si>
  <si>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</si>
  <si>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</si>
  <si>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</si>
  <si>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</si>
  <si>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</si>
  <si>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</si>
  <si>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</si>
  <si>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</si>
  <si>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</si>
  <si>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</si>
  <si>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</si>
  <si>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</si>
  <si>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</si>
  <si>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</si>
  <si>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</si>
  <si>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</si>
  <si>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</si>
  <si>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</si>
  <si>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</si>
  <si>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</si>
  <si>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</si>
  <si>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</si>
  <si>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</si>
  <si>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</si>
  <si>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</si>
  <si>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</si>
  <si>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</si>
  <si>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</si>
  <si>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</si>
  <si>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</si>
  <si>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</si>
  <si>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</si>
  <si>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</si>
  <si>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</si>
  <si>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</si>
  <si>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</si>
  <si>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</si>
  <si>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</si>
  <si>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</si>
  <si>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</si>
  <si>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</si>
  <si>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</si>
  <si>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</si>
  <si>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</si>
  <si>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</si>
  <si>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</si>
  <si>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</si>
  <si>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</si>
  <si>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</si>
  <si>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</si>
  <si>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</si>
  <si>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</si>
  <si>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</si>
  <si>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</si>
  <si>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</si>
  <si>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</si>
  <si>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</si>
  <si>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</si>
  <si>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</si>
  <si>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</si>
  <si>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</si>
  <si>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</si>
  <si>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</si>
  <si>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</si>
  <si>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</si>
  <si>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</si>
  <si>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</si>
  <si>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</si>
  <si>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</si>
  <si>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</si>
  <si>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</si>
  <si>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</si>
  <si>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</si>
  <si>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</si>
  <si>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</si>
  <si>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</si>
  <si>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</si>
  <si>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</si>
  <si>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</si>
  <si>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</si>
  <si>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</si>
  <si>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</si>
  <si>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</si>
  <si>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</si>
  <si>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</si>
  <si>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</si>
  <si>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</si>
  <si>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</si>
  <si>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</si>
  <si>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</si>
  <si>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</si>
  <si>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</si>
  <si>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</si>
  <si>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</si>
  <si>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</si>
  <si>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</si>
  <si>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</si>
  <si>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</si>
  <si>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</si>
  <si>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</si>
  <si>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</si>
  <si>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</si>
  <si>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</si>
  <si>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</si>
  <si>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</si>
  <si>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</si>
  <si>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</si>
  <si>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</si>
  <si>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</si>
  <si>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</si>
  <si>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</si>
  <si>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</si>
  <si>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</si>
  <si>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</si>
  <si>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</si>
  <si>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</si>
  <si>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</si>
  <si>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</si>
  <si>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</si>
  <si>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</si>
  <si>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</si>
  <si>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</si>
  <si>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</si>
  <si>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</si>
  <si>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</si>
  <si>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</si>
  <si>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</si>
  <si>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</si>
  <si>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</si>
  <si>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</si>
  <si>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</si>
  <si>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</si>
  <si>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</si>
  <si>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</si>
  <si>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</si>
  <si>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</si>
  <si>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</si>
  <si>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</si>
  <si>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</si>
  <si>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</si>
  <si>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</si>
  <si>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</si>
  <si>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</si>
  <si>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</si>
  <si>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</si>
  <si>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</si>
  <si>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</si>
  <si>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</si>
  <si>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</si>
  <si>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</si>
  <si>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</si>
  <si>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</si>
  <si>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</si>
  <si>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</si>
  <si>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</si>
  <si>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</si>
  <si>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</si>
  <si>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</si>
  <si>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</si>
  <si>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</si>
  <si>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</si>
  <si>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</si>
  <si>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</si>
  <si>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</si>
  <si>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</si>
  <si>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</si>
  <si>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</si>
  <si>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</si>
  <si>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</si>
  <si>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</si>
  <si>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</si>
  <si>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</si>
  <si>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</si>
  <si>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</si>
  <si>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</si>
  <si>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</si>
  <si>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</si>
  <si>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</si>
  <si>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</si>
  <si>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</si>
  <si>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</si>
  <si>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</si>
  <si>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</si>
  <si>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</si>
  <si>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</si>
  <si>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</si>
  <si>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</si>
  <si>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</si>
  <si>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</si>
  <si>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</si>
  <si>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</si>
  <si>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</si>
  <si>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</si>
  <si>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</si>
  <si>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</si>
  <si>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</si>
  <si>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</si>
  <si>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</si>
  <si>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</si>
  <si>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</si>
  <si>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</si>
  <si>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</si>
  <si>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</si>
  <si>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</si>
  <si>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</si>
  <si>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</si>
  <si>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</si>
  <si>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</si>
  <si>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</si>
  <si>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</si>
  <si>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</si>
  <si>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</si>
  <si>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</si>
  <si>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</si>
  <si>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</si>
  <si>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</si>
  <si>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</si>
  <si>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</si>
  <si>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</si>
  <si>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</si>
  <si>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</si>
  <si>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</si>
  <si>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</si>
  <si>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</si>
  <si>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</si>
  <si>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</si>
  <si>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</si>
  <si>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</si>
  <si>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</si>
  <si>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</si>
  <si>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</si>
  <si>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</si>
  <si>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</si>
  <si>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</si>
  <si>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</si>
  <si>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</si>
  <si>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</si>
  <si>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</si>
  <si>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</si>
  <si>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</si>
  <si>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</si>
  <si>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</si>
  <si>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</si>
  <si>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</si>
  <si>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</si>
  <si>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</si>
  <si>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</si>
  <si>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</si>
  <si>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</si>
  <si>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</si>
  <si>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</si>
  <si>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</si>
  <si>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</si>
  <si>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</si>
  <si>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</si>
  <si>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</si>
  <si>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</si>
  <si>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</si>
  <si>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</si>
  <si>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</si>
  <si>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</si>
  <si>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</si>
  <si>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</si>
  <si>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</si>
  <si>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</si>
  <si>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</si>
  <si>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</si>
  <si>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</si>
  <si>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</si>
  <si>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</si>
  <si>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</si>
  <si>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</si>
  <si>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</si>
  <si>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</si>
  <si>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</si>
  <si>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</si>
  <si>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</si>
  <si>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</si>
  <si>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</si>
  <si>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</si>
  <si>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</si>
  <si>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</si>
  <si>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</si>
  <si>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</si>
  <si>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</si>
  <si>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</si>
  <si>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</si>
  <si>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</si>
  <si>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</si>
  <si>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</si>
  <si>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</si>
  <si>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</si>
  <si>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</si>
  <si>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</si>
  <si>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</si>
  <si>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</si>
  <si>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</si>
  <si>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</si>
  <si>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</si>
  <si>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</si>
  <si>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</si>
  <si>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</si>
  <si>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</si>
  <si>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</si>
  <si>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</si>
  <si>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</si>
  <si>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</si>
  <si>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</si>
  <si>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</si>
  <si>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</si>
  <si>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</si>
  <si>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</si>
  <si>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</si>
  <si>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</si>
  <si>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</si>
  <si>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</si>
  <si>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</si>
  <si>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</si>
  <si>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</si>
  <si>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</si>
  <si>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</si>
  <si>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</si>
  <si>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</si>
  <si>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</si>
  <si>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</si>
  <si>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</si>
  <si>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</si>
  <si>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</si>
  <si>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</si>
  <si>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</si>
  <si>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</si>
  <si>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</si>
  <si>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</si>
  <si>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</si>
  <si>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</si>
  <si>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</si>
  <si>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</si>
  <si>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</si>
  <si>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</si>
  <si>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</si>
  <si>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</si>
  <si>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</si>
  <si>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</si>
  <si>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</si>
  <si>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</si>
  <si>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</si>
  <si>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</si>
  <si>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</si>
  <si>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</si>
  <si>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</si>
  <si>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</si>
  <si>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</si>
  <si>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</si>
  <si>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</si>
  <si>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</si>
  <si>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</si>
  <si>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</si>
  <si>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</si>
  <si>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</si>
  <si>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</si>
  <si>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</si>
  <si>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</si>
  <si>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</si>
  <si>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</si>
  <si>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</si>
  <si>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</si>
  <si>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</si>
  <si>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</si>
  <si>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</si>
  <si>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</si>
  <si>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</si>
  <si>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</si>
  <si>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</si>
  <si>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</si>
  <si>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</si>
  <si>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</si>
  <si>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</si>
  <si>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</si>
  <si>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</si>
  <si>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</si>
  <si>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</si>
  <si>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</si>
  <si>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</si>
  <si>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</si>
  <si>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</si>
  <si>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</si>
  <si>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</si>
  <si>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</si>
  <si>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</si>
  <si>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</si>
  <si>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</si>
  <si>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</si>
  <si>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</si>
  <si>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</si>
  <si>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</si>
  <si>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</si>
  <si>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</si>
  <si>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</si>
  <si>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</si>
  <si>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</si>
  <si>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</si>
  <si>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</si>
  <si>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</si>
  <si>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</si>
  <si>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</si>
  <si>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</si>
  <si>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</si>
  <si>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</si>
  <si>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</si>
  <si>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</si>
  <si>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</si>
  <si>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</si>
  <si>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</si>
  <si>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</si>
  <si>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</si>
  <si>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</si>
  <si>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</si>
  <si>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</si>
  <si>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</si>
  <si>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</si>
  <si>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</si>
  <si>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</si>
  <si>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</si>
  <si>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</si>
  <si>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</si>
  <si>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</si>
  <si>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</si>
  <si>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</si>
  <si>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</si>
  <si>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</si>
  <si>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</si>
  <si>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</si>
  <si>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</si>
  <si>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</si>
  <si>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</si>
  <si>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</si>
  <si>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</si>
  <si>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</si>
  <si>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</si>
  <si>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</si>
  <si>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</si>
  <si>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</si>
  <si>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</si>
  <si>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</si>
  <si>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</si>
  <si>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</si>
  <si>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</si>
  <si>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</si>
  <si>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</si>
  <si>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</si>
  <si>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</si>
  <si>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</si>
  <si>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</si>
  <si>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</si>
  <si>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</si>
  <si>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</si>
  <si>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</si>
  <si>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</si>
  <si>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</si>
  <si>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</si>
  <si>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</si>
  <si>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</si>
  <si>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</si>
  <si>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</si>
  <si>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</si>
  <si>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</si>
  <si>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</si>
  <si>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</si>
  <si>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</si>
  <si>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</si>
  <si>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</si>
  <si>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</si>
  <si>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</si>
  <si>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</si>
  <si>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</si>
  <si>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</si>
  <si>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</si>
  <si>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</si>
  <si>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</si>
  <si>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</si>
  <si>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</si>
  <si>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</si>
  <si>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</si>
  <si>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</si>
  <si>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</si>
  <si>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</si>
  <si>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</si>
  <si>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</si>
  <si>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</si>
  <si>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</si>
  <si>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</si>
  <si>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</si>
  <si>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</si>
  <si>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</si>
  <si>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</si>
  <si>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</si>
  <si>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</si>
  <si>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</si>
  <si>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</si>
  <si>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</si>
  <si>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</si>
  <si>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</si>
  <si>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</si>
  <si>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</si>
  <si>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</si>
  <si>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</si>
  <si>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</si>
  <si>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</si>
  <si>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</si>
  <si>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</si>
  <si>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</si>
  <si>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</si>
  <si>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</si>
  <si>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</si>
  <si>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</si>
  <si>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</si>
  <si>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</si>
  <si>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</si>
  <si>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</si>
  <si>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</si>
  <si>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</si>
  <si>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</si>
  <si>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</si>
  <si>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</si>
  <si>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</si>
  <si>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</si>
  <si>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</si>
  <si>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</si>
  <si>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</si>
  <si>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</si>
  <si>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</si>
  <si>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</si>
  <si>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</si>
  <si>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</si>
  <si>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</si>
  <si>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</si>
  <si>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</si>
  <si>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</si>
  <si>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</si>
  <si>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</si>
  <si>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</si>
  <si>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</si>
  <si>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</si>
  <si>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</si>
  <si>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</si>
  <si>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</si>
  <si>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</si>
  <si>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</si>
  <si>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</si>
  <si>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</si>
  <si>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</si>
  <si>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</si>
  <si>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</si>
  <si>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</si>
  <si>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</si>
  <si>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</si>
  <si>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</si>
  <si>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</si>
  <si>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</si>
  <si>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</si>
  <si>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</si>
  <si>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</si>
  <si>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</si>
  <si>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</si>
  <si>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</si>
  <si>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</si>
  <si>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</si>
  <si>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</si>
  <si>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</si>
  <si>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</si>
  <si>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</si>
  <si>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</si>
  <si>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</si>
  <si>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</si>
  <si>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</si>
  <si>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</si>
  <si>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</si>
  <si>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</si>
  <si>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</si>
  <si>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</si>
  <si>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</si>
  <si>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</si>
  <si>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</si>
  <si>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</si>
  <si>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</si>
  <si>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</si>
  <si>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</si>
  <si>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</si>
  <si>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</si>
  <si>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</si>
  <si>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</si>
  <si>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</si>
  <si>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</si>
  <si>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</si>
  <si>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</si>
  <si>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</si>
  <si>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</si>
  <si>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</si>
  <si>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</si>
  <si>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</si>
  <si>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</si>
  <si>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</si>
  <si>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</si>
  <si>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</si>
  <si>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</si>
  <si>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</si>
  <si>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</si>
  <si>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</si>
  <si>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</si>
  <si>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</si>
  <si>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</si>
  <si>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</si>
  <si>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</si>
  <si>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</si>
  <si>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</si>
  <si>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</si>
  <si>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</si>
  <si>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</si>
  <si>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</si>
  <si>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</si>
  <si>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</si>
  <si>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</si>
  <si>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</si>
  <si>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</si>
  <si>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</si>
  <si>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</si>
  <si>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</si>
  <si>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</si>
  <si>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</si>
  <si>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</si>
  <si>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</si>
  <si>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</si>
  <si>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</si>
  <si>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</si>
  <si>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</si>
  <si>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</si>
  <si>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</si>
  <si>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</si>
  <si>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</si>
  <si>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</si>
  <si>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</si>
  <si>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</si>
  <si>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</si>
  <si>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</si>
  <si>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</si>
  <si>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</si>
  <si>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</si>
  <si>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</si>
  <si>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</si>
  <si>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</si>
  <si>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</si>
  <si>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</si>
  <si>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</si>
  <si>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</si>
  <si>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</si>
  <si>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</si>
  <si>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</si>
  <si>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</si>
  <si>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</si>
  <si>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</si>
  <si>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</si>
  <si>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</si>
  <si>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</si>
  <si>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</si>
  <si>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</si>
  <si>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</si>
  <si>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</si>
  <si>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</si>
  <si>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</si>
  <si>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</si>
  <si>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</si>
  <si>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</si>
  <si>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</si>
  <si>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</si>
  <si>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</si>
  <si>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</si>
  <si>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</si>
  <si>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</si>
  <si>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</si>
  <si>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</si>
  <si>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</si>
  <si>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</si>
  <si>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</si>
  <si>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</si>
  <si>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</si>
  <si>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</si>
  <si>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</si>
  <si>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</si>
  <si>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</si>
  <si>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</si>
  <si>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</si>
  <si>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</si>
  <si>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</si>
  <si>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</si>
  <si>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</si>
  <si>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</si>
  <si>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</si>
  <si>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</si>
  <si>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</si>
  <si>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</si>
  <si>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</si>
  <si>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</si>
  <si>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</si>
  <si>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</si>
  <si>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</si>
  <si>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</si>
  <si>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</si>
  <si>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</si>
  <si>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</si>
  <si>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</si>
  <si>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</si>
  <si>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</si>
  <si>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</si>
  <si>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</si>
  <si>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</si>
  <si>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</si>
  <si>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</si>
  <si>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</si>
  <si>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</si>
  <si>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</si>
  <si>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</si>
  <si>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</si>
  <si>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</si>
  <si>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</si>
  <si>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</si>
  <si>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</si>
  <si>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</si>
  <si>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</si>
  <si>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</si>
  <si>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</si>
  <si>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</si>
  <si>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</si>
  <si>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</si>
  <si>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</si>
  <si>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</si>
  <si>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</si>
  <si>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</si>
  <si>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</si>
  <si>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</si>
  <si>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</si>
  <si>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</si>
  <si>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</si>
  <si>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</si>
  <si>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</si>
  <si>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</si>
  <si>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</si>
  <si>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</si>
  <si>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</si>
  <si>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</si>
  <si>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</si>
  <si>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</si>
  <si>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</si>
  <si>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</si>
  <si>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</si>
  <si>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</si>
  <si>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</si>
  <si>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</si>
  <si>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</si>
  <si>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</si>
  <si>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</si>
  <si>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</si>
  <si>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</si>
  <si>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</si>
  <si>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</si>
  <si>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</si>
  <si>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</si>
  <si>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</si>
  <si>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</si>
  <si>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</si>
  <si>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</si>
  <si>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</si>
  <si>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</si>
  <si>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</si>
  <si>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</si>
  <si>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</si>
  <si>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</si>
  <si>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</si>
  <si>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</si>
  <si>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</si>
  <si>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</si>
  <si>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</si>
  <si>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</si>
  <si>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</si>
  <si>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</si>
  <si>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</si>
  <si>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</si>
  <si>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</si>
  <si>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</si>
  <si>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</si>
  <si>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</si>
  <si>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</si>
  <si>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</si>
  <si>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</si>
  <si>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</si>
  <si>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</si>
  <si>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</si>
  <si>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</si>
  <si>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</si>
  <si>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</si>
  <si>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</si>
  <si>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</si>
  <si>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</si>
  <si>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</si>
  <si>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</si>
  <si>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</si>
  <si>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</si>
  <si>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</si>
  <si>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</si>
  <si>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</si>
  <si>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</si>
  <si>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</si>
  <si>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</si>
  <si>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</si>
  <si>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</si>
  <si>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</si>
  <si>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</si>
  <si>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</si>
  <si>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</si>
  <si>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</si>
  <si>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</si>
  <si>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</si>
  <si>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</si>
  <si>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</si>
  <si>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</si>
  <si>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</si>
  <si>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</si>
  <si>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</si>
  <si>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</si>
  <si>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</si>
  <si>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</si>
  <si>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</si>
  <si>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</si>
  <si>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</si>
  <si>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</si>
  <si>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</si>
  <si>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</si>
  <si>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</si>
  <si>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</si>
  <si>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</si>
  <si>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</si>
  <si>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</si>
  <si>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</si>
  <si>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</si>
  <si>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</si>
  <si>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</si>
  <si>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</si>
  <si>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</si>
  <si>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</si>
  <si>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</si>
  <si>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</si>
  <si>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</si>
  <si>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</si>
  <si>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</si>
  <si>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</si>
  <si>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</si>
  <si>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</si>
  <si>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</si>
  <si>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</si>
  <si>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</si>
  <si>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</si>
  <si>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</si>
  <si>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</si>
  <si>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</si>
  <si>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</si>
  <si>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</si>
  <si>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</si>
  <si>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</si>
  <si>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</si>
  <si>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</si>
  <si>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</si>
  <si>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</si>
  <si>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</si>
  <si>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</si>
  <si>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</si>
  <si>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</si>
  <si>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</si>
  <si>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</si>
  <si>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</si>
  <si>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</si>
  <si>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</si>
  <si>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</si>
  <si>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</si>
  <si>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</si>
  <si>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</si>
  <si>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</si>
  <si>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</si>
  <si>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</si>
  <si>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</si>
  <si>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</si>
  <si>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</si>
  <si>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</si>
  <si>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</si>
  <si>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</si>
  <si>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</si>
  <si>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</si>
  <si>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</si>
  <si>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</si>
  <si>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</si>
  <si>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</si>
  <si>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</si>
  <si>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</si>
  <si>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</si>
  <si>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</si>
  <si>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</si>
  <si>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</si>
  <si>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</si>
  <si>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</si>
  <si>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</si>
  <si>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</si>
  <si>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</si>
  <si>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</si>
  <si>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</si>
  <si>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</si>
  <si>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</si>
  <si>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</si>
  <si>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</si>
  <si>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</si>
  <si>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</si>
  <si>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</si>
  <si>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</si>
  <si>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</si>
  <si>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</si>
  <si>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</si>
  <si>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</si>
  <si>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</si>
  <si>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</si>
  <si>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</si>
  <si>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</si>
  <si>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</si>
  <si>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</si>
  <si>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</si>
  <si>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</si>
  <si>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</si>
  <si>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</si>
  <si>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</si>
  <si>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</si>
  <si>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</si>
  <si>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</si>
  <si>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</si>
  <si>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</si>
  <si>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</si>
  <si>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</si>
  <si>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</si>
  <si>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</si>
  <si>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</si>
  <si>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</si>
  <si>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</si>
  <si>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</si>
  <si>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</si>
  <si>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</si>
  <si>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</si>
  <si>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</si>
  <si>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</si>
  <si>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</si>
  <si>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</si>
  <si>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</si>
  <si>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</si>
  <si>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</si>
  <si>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</si>
  <si>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</si>
  <si>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</si>
  <si>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</si>
  <si>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</si>
  <si>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</si>
  <si>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</si>
  <si>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</si>
  <si>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</si>
  <si>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</si>
  <si>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</si>
  <si>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</si>
  <si>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</si>
  <si>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</si>
  <si>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</si>
  <si>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</si>
  <si>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</si>
  <si>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</si>
  <si>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</si>
  <si>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</si>
  <si>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</si>
  <si>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</si>
  <si>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</si>
  <si>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</si>
  <si>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</si>
  <si>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</si>
  <si>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</si>
  <si>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</si>
  <si>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</si>
  <si>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</si>
  <si>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</si>
  <si>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</si>
  <si>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</si>
  <si>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</si>
  <si>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</si>
  <si>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</si>
  <si>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</si>
  <si>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</si>
  <si>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</si>
  <si>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</si>
  <si>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</si>
  <si>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</si>
  <si>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</si>
  <si>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</si>
  <si>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</si>
  <si>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</si>
  <si>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</si>
  <si>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</si>
  <si>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</si>
  <si>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</si>
  <si>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</si>
  <si>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</si>
  <si>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</si>
  <si>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</si>
  <si>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</si>
  <si>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</si>
  <si>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</si>
  <si>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</si>
  <si>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</si>
  <si>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</si>
  <si>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</si>
  <si>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</si>
  <si>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</si>
  <si>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</si>
  <si>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</si>
  <si>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</si>
  <si>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</si>
  <si>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</si>
  <si>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</si>
  <si>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</si>
  <si>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</si>
  <si>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</si>
  <si>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</si>
  <si>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</si>
  <si>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</si>
  <si>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</si>
  <si>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</si>
  <si>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</si>
  <si>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</si>
  <si>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</si>
  <si>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</si>
  <si>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</si>
  <si>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</si>
  <si>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</si>
  <si>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</si>
  <si>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</si>
  <si>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</si>
  <si>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</si>
  <si>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</si>
  <si>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</si>
  <si>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</si>
  <si>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</si>
  <si>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</si>
  <si>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</si>
  <si>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</si>
  <si>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</si>
  <si>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</si>
  <si>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</si>
  <si>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</si>
  <si>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</si>
  <si>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</si>
  <si>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</si>
  <si>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</si>
  <si>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</si>
  <si>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</si>
  <si>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</si>
  <si>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</si>
  <si>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</si>
  <si>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</si>
  <si>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</si>
  <si>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</si>
  <si>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</si>
  <si>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</si>
  <si>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</si>
  <si>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</si>
  <si>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</si>
  <si>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</si>
  <si>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</si>
  <si>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</si>
  <si>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</si>
  <si>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</si>
  <si>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</si>
  <si>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</si>
  <si>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</si>
  <si>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</si>
  <si>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</si>
  <si>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</si>
  <si>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</si>
  <si>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</si>
  <si>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</si>
  <si>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</si>
  <si>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</si>
  <si>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</si>
  <si>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</si>
  <si>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</si>
  <si>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</si>
  <si>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</si>
  <si>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</si>
  <si>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</si>
  <si>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</si>
  <si>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</si>
  <si>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</si>
  <si>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</si>
  <si>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</si>
  <si>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</si>
  <si>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</si>
  <si>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</si>
  <si>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</si>
  <si>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</si>
  <si>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</si>
  <si>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</si>
  <si>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</si>
  <si>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</si>
  <si>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</si>
  <si>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</si>
  <si>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</si>
  <si>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</si>
  <si>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</si>
  <si>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</si>
  <si>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</si>
  <si>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</si>
  <si>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</si>
  <si>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</si>
  <si>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</si>
  <si>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</si>
  <si>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</si>
  <si>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</si>
  <si>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</si>
  <si>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</si>
  <si>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</si>
  <si>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</si>
  <si>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</si>
  <si>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</si>
  <si>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</si>
  <si>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</si>
  <si>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</si>
  <si>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</si>
  <si>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</si>
  <si>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</si>
  <si>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</si>
  <si>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</si>
  <si>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</si>
  <si>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</si>
  <si>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</si>
  <si>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</si>
  <si>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</si>
  <si>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</si>
  <si>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</si>
  <si>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</si>
  <si>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</si>
  <si>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</si>
  <si>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</si>
  <si>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</si>
  <si>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</si>
  <si>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</si>
  <si>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</si>
  <si>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</si>
  <si>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</si>
  <si>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</si>
  <si>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</si>
  <si>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</si>
  <si>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</si>
  <si>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</si>
  <si>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</si>
  <si>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</si>
  <si>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</si>
  <si>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</si>
  <si>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</si>
  <si>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</si>
  <si>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</si>
  <si>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</si>
  <si>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</si>
  <si>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</si>
  <si>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</si>
  <si>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</si>
  <si>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</si>
  <si>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</si>
  <si>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</si>
  <si>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</si>
  <si>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</si>
  <si>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</si>
  <si>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</si>
  <si>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</si>
  <si>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</si>
  <si>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</si>
  <si>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</si>
  <si>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</si>
  <si>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</si>
  <si>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</si>
  <si>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</si>
  <si>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</si>
  <si>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</si>
  <si>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</si>
  <si>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</si>
  <si>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</si>
  <si>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</si>
  <si>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</si>
  <si>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</si>
  <si>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</si>
  <si>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</si>
  <si>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</si>
  <si>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</si>
  <si>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</si>
  <si>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</si>
  <si>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</si>
  <si>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</si>
  <si>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</si>
  <si>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</si>
  <si>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</si>
  <si>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</si>
  <si>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</si>
  <si>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</si>
  <si>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</si>
  <si>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</si>
  <si>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</si>
  <si>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</si>
  <si>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</si>
  <si>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</si>
  <si>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</si>
  <si>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</si>
  <si>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</si>
  <si>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</si>
  <si>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</si>
  <si>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</si>
  <si>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</si>
  <si>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</si>
  <si>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</si>
  <si>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</si>
  <si>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</si>
  <si>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</si>
  <si>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</si>
  <si>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</si>
  <si>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</si>
  <si>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</si>
  <si>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</si>
  <si>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</si>
  <si>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</si>
  <si>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</si>
  <si>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</si>
  <si>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</si>
  <si>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</si>
  <si>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</si>
  <si>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</si>
  <si>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</si>
  <si>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</si>
  <si>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</si>
  <si>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</si>
  <si>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</si>
  <si>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</si>
  <si>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</si>
  <si>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</si>
  <si>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</si>
  <si>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</si>
  <si>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</si>
  <si>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</si>
  <si>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</si>
  <si>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</si>
  <si>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</si>
  <si>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</si>
  <si>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</si>
  <si>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</si>
  <si>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</si>
  <si>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</si>
  <si>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</si>
  <si>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</si>
  <si>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</si>
  <si>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</si>
  <si>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</si>
  <si>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</si>
  <si>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</si>
  <si>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</si>
  <si>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</si>
  <si>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</si>
  <si>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</si>
  <si>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</si>
  <si>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</si>
  <si>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</si>
  <si>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</si>
  <si>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</si>
  <si>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</si>
  <si>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</si>
  <si>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</si>
  <si>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</si>
  <si>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</si>
  <si>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</si>
  <si>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</si>
  <si>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</si>
  <si>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</si>
  <si>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</si>
  <si>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</si>
  <si>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</si>
  <si>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</si>
  <si>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</si>
  <si>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</si>
  <si>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</si>
  <si>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</si>
  <si>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</si>
  <si>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</si>
  <si>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</si>
  <si>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</si>
  <si>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</si>
  <si>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</si>
  <si>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</si>
  <si>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</si>
  <si>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</si>
  <si>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</si>
  <si>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</si>
  <si>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</si>
  <si>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</si>
  <si>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</si>
  <si>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</si>
  <si>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</si>
  <si>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</si>
  <si>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</si>
  <si>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</si>
  <si>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</si>
  <si>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</si>
  <si>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</si>
  <si>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</si>
  <si>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</si>
  <si>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</si>
  <si>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</si>
  <si>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</si>
  <si>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</si>
  <si>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</si>
  <si>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</si>
  <si>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</si>
  <si>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</si>
  <si>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</si>
  <si>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</si>
  <si>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</si>
  <si>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</si>
  <si>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</si>
  <si>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</si>
  <si>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</si>
  <si>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</si>
  <si>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</si>
  <si>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</si>
  <si>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</si>
  <si>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</si>
  <si>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</si>
  <si>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</si>
  <si>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</si>
  <si>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</si>
  <si>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</si>
  <si>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</si>
  <si>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</si>
  <si>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</si>
  <si>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</si>
  <si>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</si>
  <si>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</si>
  <si>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</si>
  <si>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</si>
  <si>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</si>
  <si>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</si>
  <si>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</si>
  <si>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</si>
  <si>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</si>
  <si>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</si>
  <si>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</si>
  <si>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</si>
  <si>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</si>
  <si>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</si>
  <si>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</si>
  <si>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</si>
  <si>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</si>
  <si>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</si>
  <si>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</si>
  <si>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</si>
  <si>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</si>
  <si>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</si>
  <si>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</si>
  <si>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</si>
  <si>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</si>
  <si>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</si>
  <si>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</si>
  <si>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</si>
  <si>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</si>
  <si>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</si>
  <si>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</si>
  <si>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</si>
  <si>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</si>
  <si>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</si>
  <si>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</si>
  <si>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</si>
  <si>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</si>
  <si>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</si>
  <si>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</si>
  <si>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</si>
  <si>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</si>
  <si>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</si>
  <si>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</si>
  <si>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</si>
  <si>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</si>
  <si>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</si>
  <si>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</si>
  <si>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</si>
  <si>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</si>
  <si>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</si>
  <si>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</si>
  <si>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</si>
  <si>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</si>
  <si>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</si>
  <si>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</si>
  <si>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</si>
  <si>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</si>
  <si>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</si>
  <si>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</si>
  <si>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</si>
  <si>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</si>
  <si>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</si>
  <si>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</si>
  <si>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</si>
  <si>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</si>
  <si>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</si>
  <si>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</si>
  <si>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</si>
  <si>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</si>
  <si>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</si>
  <si>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</si>
  <si>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</si>
  <si>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</si>
  <si>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</si>
  <si>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</si>
  <si>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</si>
  <si>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</si>
  <si>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</si>
  <si>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</si>
  <si>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</si>
  <si>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</si>
  <si>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</si>
  <si>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</si>
  <si>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</si>
  <si>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</si>
  <si>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</si>
  <si>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</si>
  <si>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</si>
  <si>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</si>
  <si>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</si>
  <si>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</si>
  <si>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</si>
  <si>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</si>
  <si>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</si>
  <si>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</si>
  <si>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</si>
  <si>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</si>
  <si>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</si>
  <si>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</si>
  <si>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</si>
  <si>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</si>
  <si>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</si>
  <si>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</si>
  <si>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</si>
  <si>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</si>
  <si>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</si>
  <si>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</si>
  <si>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</si>
  <si>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</si>
  <si>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</si>
  <si>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</si>
  <si>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</si>
  <si>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</si>
  <si>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</si>
  <si>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</si>
  <si>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</si>
  <si>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</si>
  <si>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</si>
  <si>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</si>
  <si>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</si>
  <si>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</si>
  <si>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</si>
  <si>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</si>
  <si>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</si>
  <si>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</si>
  <si>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</si>
  <si>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</si>
  <si>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</si>
  <si>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</si>
  <si>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</si>
  <si>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</si>
  <si>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</si>
  <si>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</si>
  <si>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</si>
  <si>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</si>
  <si>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</si>
  <si>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</si>
  <si>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</si>
  <si>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</si>
  <si>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</si>
  <si>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</si>
  <si>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</si>
  <si>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</si>
  <si>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</si>
  <si>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</si>
  <si>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</si>
  <si>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</si>
  <si>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</si>
  <si>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</si>
  <si>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</si>
  <si>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</si>
  <si>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</si>
  <si>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</si>
  <si>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</si>
  <si>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</si>
  <si>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</si>
  <si>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</si>
  <si>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</si>
  <si>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</si>
  <si>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</si>
  <si>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</si>
  <si>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</si>
  <si>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</si>
  <si>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</si>
  <si>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</si>
  <si>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</si>
  <si>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</si>
  <si>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</si>
  <si>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</si>
  <si>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</si>
  <si>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</si>
  <si>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</si>
  <si>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</si>
  <si>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</si>
  <si>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</si>
  <si>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</si>
  <si>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</si>
  <si>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</si>
  <si>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</si>
  <si>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</si>
  <si>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</si>
  <si>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</si>
  <si>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</si>
  <si>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</si>
  <si>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</si>
  <si>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</si>
  <si>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</si>
  <si>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</si>
  <si>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</si>
  <si>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</si>
  <si>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</si>
  <si>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</si>
  <si>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</si>
  <si>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</si>
  <si>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</si>
  <si>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</si>
  <si>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</si>
  <si>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</si>
  <si>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</si>
  <si>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</si>
  <si>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</si>
  <si>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</si>
  <si>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</si>
  <si>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</si>
  <si>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</si>
  <si>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</si>
  <si>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</si>
  <si>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</si>
  <si>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</si>
  <si>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</si>
  <si>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</si>
  <si>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</si>
  <si>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</si>
  <si>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</si>
  <si>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</si>
  <si>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</si>
  <si>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</si>
  <si>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</si>
  <si>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</si>
  <si>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</si>
  <si>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</si>
  <si>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</si>
  <si>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</si>
  <si>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</si>
  <si>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</si>
  <si>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</si>
  <si>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</si>
  <si>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</si>
  <si>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</si>
  <si>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</si>
  <si>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</si>
  <si>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</si>
  <si>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</si>
  <si>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</si>
  <si>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</si>
  <si>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</si>
  <si>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</si>
  <si>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</si>
  <si>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</si>
  <si>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</si>
  <si>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</si>
  <si>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</si>
  <si>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</si>
  <si>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</si>
  <si>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</si>
  <si>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</si>
  <si>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</si>
  <si>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</si>
  <si>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</si>
  <si>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</si>
  <si>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</si>
  <si>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</si>
  <si>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</si>
  <si>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</si>
  <si>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</si>
  <si>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</si>
  <si>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</si>
  <si>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</si>
  <si>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</si>
  <si>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</si>
  <si>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</si>
  <si>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</si>
  <si>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</si>
  <si>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</si>
  <si>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</si>
  <si>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</si>
  <si>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</si>
  <si>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</si>
  <si>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</si>
  <si>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</si>
  <si>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</si>
  <si>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</si>
  <si>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</si>
  <si>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</si>
  <si>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</si>
  <si>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</si>
  <si>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</si>
  <si>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</si>
  <si>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</si>
  <si>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</si>
  <si>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</si>
  <si>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</si>
  <si>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</si>
  <si>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</si>
  <si>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</si>
  <si>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</si>
  <si>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</si>
  <si>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</si>
  <si>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</si>
  <si>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</si>
  <si>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</si>
  <si>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</si>
  <si>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</si>
  <si>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</si>
  <si>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</si>
  <si>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</si>
  <si>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</si>
  <si>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</si>
  <si>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</si>
  <si>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</si>
  <si>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</si>
  <si>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</si>
  <si>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</si>
  <si>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</si>
  <si>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</si>
  <si>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</si>
  <si>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</si>
  <si>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</si>
  <si>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</si>
  <si>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</si>
  <si>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</si>
  <si>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</si>
  <si>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</si>
  <si>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</si>
  <si>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</si>
  <si>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</si>
  <si>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</si>
  <si>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</si>
  <si>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</si>
  <si>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</si>
  <si>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</si>
  <si>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</si>
  <si>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</si>
  <si>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</si>
  <si>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</si>
  <si>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</si>
  <si>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</si>
  <si>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</si>
  <si>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</si>
  <si>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</si>
  <si>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</si>
  <si>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</si>
  <si>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</si>
  <si>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</si>
  <si>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</si>
  <si>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</si>
  <si>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</si>
  <si>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</si>
  <si>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</si>
  <si>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</si>
  <si>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</si>
  <si>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</si>
  <si>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</si>
  <si>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</si>
  <si>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</si>
  <si>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</si>
  <si>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</si>
  <si>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</si>
  <si>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</si>
  <si>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</si>
  <si>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</si>
  <si>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</si>
  <si>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</si>
  <si>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</si>
  <si>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</si>
  <si>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</si>
  <si>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</si>
  <si>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</si>
  <si>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</si>
  <si>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</si>
  <si>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</si>
  <si>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</si>
  <si>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</si>
  <si>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</si>
  <si>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</si>
  <si>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</si>
  <si>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</si>
  <si>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</si>
  <si>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</si>
  <si>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</si>
  <si>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</si>
  <si>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</si>
  <si>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</si>
  <si>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</si>
  <si>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</si>
  <si>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</si>
  <si>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</si>
  <si>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</si>
  <si>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</si>
  <si>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</si>
  <si>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</si>
  <si>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</si>
  <si>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</si>
  <si>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</si>
  <si>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</si>
  <si>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</si>
  <si>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</si>
  <si>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</si>
  <si>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</si>
  <si>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</si>
  <si>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</si>
  <si>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</si>
  <si>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</si>
  <si>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</si>
  <si>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</si>
  <si>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</si>
  <si>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</si>
  <si>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</si>
  <si>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</si>
  <si>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</si>
  <si>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</si>
  <si>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</si>
  <si>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</si>
  <si>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</si>
  <si>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</si>
  <si>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</si>
  <si>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</si>
  <si>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</si>
  <si>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</si>
  <si>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</si>
  <si>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</si>
  <si>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</si>
  <si>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</si>
  <si>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</si>
  <si>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</si>
  <si>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</si>
  <si>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</si>
  <si>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</si>
  <si>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</si>
  <si>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</si>
  <si>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</si>
  <si>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</si>
  <si>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</si>
  <si>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</si>
  <si>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</si>
  <si>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</si>
  <si>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</si>
  <si>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</si>
  <si>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</si>
  <si>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</si>
  <si>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</si>
  <si>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</si>
  <si>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</si>
  <si>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</si>
  <si>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</si>
  <si>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</si>
  <si>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</si>
  <si>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</si>
  <si>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</si>
  <si>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</si>
  <si>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</si>
  <si>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</si>
  <si>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</si>
  <si>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</si>
  <si>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</si>
  <si>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</si>
  <si>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</si>
  <si>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</si>
  <si>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</si>
  <si>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</si>
  <si>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</si>
  <si>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</si>
  <si>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</si>
  <si>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</si>
  <si>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</si>
  <si>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</si>
  <si>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</si>
  <si>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</si>
  <si>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</si>
  <si>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</si>
  <si>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</si>
  <si>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</si>
  <si>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</si>
  <si>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</si>
  <si>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</si>
  <si>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</si>
  <si>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</si>
  <si>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</si>
  <si>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</si>
  <si>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</si>
  <si>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</si>
  <si>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</si>
  <si>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</si>
  <si>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</si>
  <si>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</si>
  <si>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</si>
  <si>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</si>
  <si>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</si>
  <si>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</si>
  <si>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</si>
  <si>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</si>
  <si>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</si>
  <si>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</si>
  <si>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</si>
  <si>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</si>
  <si>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</si>
  <si>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</si>
  <si>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</si>
  <si>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</si>
  <si>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</si>
  <si>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</si>
  <si>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</si>
  <si>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</si>
  <si>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</si>
  <si>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</si>
  <si>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</si>
  <si>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</si>
  <si>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</si>
  <si>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</si>
  <si>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</si>
  <si>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</si>
  <si>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</si>
  <si>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</si>
  <si>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</si>
  <si>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</si>
  <si>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</si>
  <si>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</si>
  <si>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</si>
  <si>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</si>
  <si>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</si>
  <si>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</si>
  <si>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</si>
  <si>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</si>
  <si>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</si>
  <si>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</si>
  <si>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</si>
  <si>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</si>
  <si>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</si>
  <si>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</si>
  <si>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</si>
  <si>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</si>
  <si>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</si>
  <si>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</si>
  <si>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</si>
  <si>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</si>
  <si>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</si>
  <si>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</si>
  <si>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</si>
  <si>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</si>
  <si>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</si>
  <si>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</si>
  <si>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</si>
  <si>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</si>
  <si>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</si>
  <si>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</si>
  <si>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</si>
  <si>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</si>
  <si>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</si>
  <si>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</si>
  <si>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</si>
  <si>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</si>
  <si>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</si>
  <si>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</si>
  <si>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</si>
  <si>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</si>
  <si>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</si>
  <si>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</si>
  <si>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</si>
  <si>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</si>
  <si>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</si>
  <si>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</si>
  <si>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</si>
  <si>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</si>
  <si>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</si>
  <si>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</si>
  <si>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</si>
  <si>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</si>
  <si>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</si>
  <si>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</si>
  <si>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</si>
  <si>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</si>
  <si>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</si>
  <si>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</si>
  <si>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</si>
  <si>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</si>
  <si>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</si>
  <si>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</si>
  <si>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</si>
  <si>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</si>
  <si>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</si>
  <si>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</si>
  <si>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</si>
  <si>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</si>
  <si>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</si>
  <si>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</si>
  <si>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</si>
  <si>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</si>
  <si>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</si>
  <si>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</si>
  <si>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</si>
  <si>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</si>
  <si>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</si>
  <si>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</si>
  <si>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</si>
  <si>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</si>
  <si>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</si>
  <si>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</si>
  <si>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</si>
  <si>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</si>
  <si>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</si>
  <si>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</si>
  <si>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</si>
  <si>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</si>
  <si>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</si>
  <si>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</si>
  <si>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</si>
  <si>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</si>
  <si>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</si>
  <si>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</si>
  <si>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</si>
  <si>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</si>
  <si>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</si>
  <si>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</si>
  <si>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</si>
  <si>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</si>
  <si>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</si>
  <si>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</si>
  <si>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</si>
  <si>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</si>
  <si>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</si>
  <si>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</si>
  <si>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</si>
  <si>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</si>
  <si>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</si>
  <si>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</si>
  <si>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</si>
  <si>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</si>
  <si>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</si>
  <si>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</si>
  <si>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</si>
  <si>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</si>
  <si>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</si>
  <si>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</si>
  <si>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</si>
  <si>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</si>
  <si>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</si>
  <si>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</si>
  <si>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</si>
  <si>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</si>
  <si>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</si>
  <si>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</si>
  <si>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</si>
  <si>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</si>
  <si>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</si>
  <si>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</si>
  <si>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</si>
  <si>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</si>
  <si>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</si>
  <si>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</si>
  <si>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</si>
  <si>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</si>
  <si>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</si>
  <si>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</si>
  <si>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</si>
  <si>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</si>
  <si>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</si>
  <si>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</si>
  <si>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</si>
  <si>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</si>
  <si>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</si>
  <si>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</si>
  <si>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</si>
  <si>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</si>
  <si>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</si>
  <si>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</si>
  <si>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</si>
  <si>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</si>
  <si>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</si>
  <si>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</si>
  <si>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</si>
  <si>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</si>
  <si>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</si>
  <si>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</si>
  <si>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</si>
  <si>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</si>
  <si>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</si>
  <si>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</si>
  <si>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</si>
  <si>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</si>
  <si>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</si>
  <si>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</si>
  <si>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</si>
  <si>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</si>
  <si>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</si>
  <si>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</si>
  <si>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</si>
  <si>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</si>
  <si>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</si>
  <si>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</si>
  <si>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</si>
  <si>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</si>
  <si>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</si>
  <si>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</si>
  <si>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</si>
  <si>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</si>
  <si>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</si>
  <si>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</si>
  <si>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</si>
  <si>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</si>
  <si>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</si>
  <si>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</si>
  <si>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</si>
  <si>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</si>
  <si>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</si>
  <si>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</si>
  <si>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</si>
  <si>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</si>
  <si>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</si>
  <si>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</si>
  <si>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</si>
  <si>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</si>
  <si>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</si>
  <si>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</si>
  <si>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</si>
  <si>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</si>
  <si>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</si>
  <si>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</si>
  <si>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</si>
  <si>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</si>
  <si>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</si>
  <si>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</si>
  <si>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</si>
  <si>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</si>
  <si>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</si>
  <si>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</si>
  <si>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</si>
  <si>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</si>
  <si>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</si>
  <si>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</si>
  <si>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</si>
  <si>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</si>
  <si>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</si>
  <si>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</si>
  <si>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</si>
  <si>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</si>
  <si>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</si>
  <si>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</si>
  <si>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</si>
  <si>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</si>
  <si>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</si>
  <si>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</si>
  <si>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</si>
  <si>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</si>
  <si>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</si>
  <si>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</si>
  <si>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</si>
  <si>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</si>
  <si>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</si>
  <si>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</si>
  <si>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</si>
  <si>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</si>
  <si>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</si>
  <si>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</si>
  <si>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</si>
  <si>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</si>
  <si>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</si>
  <si>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</si>
  <si>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</si>
  <si>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</si>
  <si>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</si>
  <si>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</si>
  <si>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</si>
  <si>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</si>
  <si>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</si>
  <si>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</si>
  <si>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</si>
  <si>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</si>
  <si>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</si>
  <si>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</si>
  <si>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</si>
  <si>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</si>
  <si>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</si>
  <si>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</si>
  <si>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</si>
  <si>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</si>
  <si>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</si>
  <si>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</si>
  <si>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</si>
  <si>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</si>
  <si>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</si>
  <si>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</si>
  <si>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</si>
  <si>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</si>
  <si>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</si>
  <si>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</si>
  <si>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</si>
  <si>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</si>
  <si>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</si>
  <si>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</si>
  <si>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</si>
  <si>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</si>
  <si>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</si>
  <si>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</si>
  <si>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</si>
  <si>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</si>
  <si>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</si>
  <si>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</si>
  <si>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</si>
  <si>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</si>
  <si>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</si>
  <si>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</si>
  <si>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</si>
  <si>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</si>
  <si>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</si>
  <si>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</si>
  <si>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</si>
  <si>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</si>
  <si>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</si>
  <si>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</si>
  <si>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</si>
  <si>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</si>
  <si>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</si>
  <si>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</si>
  <si>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</si>
  <si>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</si>
  <si>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</si>
  <si>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</si>
  <si>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</si>
  <si>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</si>
  <si>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</si>
  <si>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</si>
  <si>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</si>
  <si>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</si>
  <si>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</si>
  <si>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</si>
  <si>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</si>
  <si>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</si>
  <si>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</si>
  <si>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</si>
  <si>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</si>
  <si>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</si>
  <si>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</si>
  <si>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</si>
  <si>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</si>
  <si>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</si>
  <si>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</si>
  <si>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</si>
  <si>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</si>
  <si>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</si>
  <si>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</si>
  <si>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</si>
  <si>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</si>
  <si>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</si>
  <si>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</si>
  <si>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</si>
  <si>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</si>
  <si>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</si>
  <si>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</si>
  <si>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</si>
  <si>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</si>
  <si>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</si>
  <si>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</si>
  <si>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</si>
  <si>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</si>
  <si>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</si>
  <si>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</si>
  <si>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</si>
  <si>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</si>
  <si>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</si>
  <si>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</si>
  <si>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</si>
  <si>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</si>
  <si>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</si>
  <si>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</si>
  <si>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</si>
  <si>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</si>
  <si>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</si>
  <si>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</si>
  <si>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</si>
  <si>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</si>
  <si>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</si>
  <si>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</si>
  <si>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</si>
  <si>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</si>
  <si>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</si>
  <si>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</si>
  <si>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</si>
  <si>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</si>
  <si>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</si>
  <si>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</si>
  <si>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</si>
  <si>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</si>
  <si>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</si>
  <si>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</si>
  <si>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</si>
  <si>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</si>
  <si>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</si>
  <si>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</si>
  <si>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</si>
  <si>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</si>
  <si>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</si>
  <si>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</si>
  <si>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</si>
  <si>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</si>
  <si>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</si>
  <si>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</si>
  <si>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</si>
  <si>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</si>
  <si>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</si>
  <si>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</si>
  <si>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</si>
  <si>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</si>
  <si>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</si>
  <si>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</si>
  <si>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</si>
  <si>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</si>
  <si>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</si>
  <si>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</si>
  <si>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</si>
  <si>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</si>
  <si>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</si>
  <si>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</si>
  <si>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</si>
  <si>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</si>
  <si>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</si>
  <si>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</si>
  <si>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</si>
  <si>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</si>
  <si>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</si>
  <si>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</si>
  <si>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</si>
  <si>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</si>
  <si>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</si>
  <si>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</si>
  <si>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</si>
  <si>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</si>
  <si>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</si>
  <si>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</si>
  <si>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</si>
  <si>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</si>
  <si>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</si>
  <si>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</si>
  <si>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</si>
  <si>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</si>
  <si>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</si>
  <si>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</si>
  <si>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</si>
  <si>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</si>
  <si>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</si>
  <si>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</si>
  <si>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</si>
  <si>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</si>
  <si>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</si>
  <si>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</si>
  <si>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</si>
  <si>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</si>
  <si>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</si>
  <si>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</si>
  <si>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</si>
  <si>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</si>
  <si>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</si>
  <si>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</si>
  <si>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</si>
  <si>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</si>
  <si>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</si>
  <si>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</si>
  <si>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</si>
  <si>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</si>
  <si>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</si>
  <si>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</si>
  <si>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</si>
  <si>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</si>
  <si>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</si>
  <si>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</si>
  <si>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</si>
  <si>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</si>
  <si>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</si>
  <si>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</si>
  <si>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</si>
  <si>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</si>
  <si>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</si>
  <si>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</si>
  <si>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</si>
  <si>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</si>
  <si>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</si>
  <si>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</si>
  <si>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</si>
  <si>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</si>
  <si>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</si>
  <si>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</si>
  <si>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</si>
  <si>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</si>
  <si>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</si>
  <si>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</si>
  <si>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</si>
  <si>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</si>
  <si>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</si>
  <si>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</si>
  <si>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</si>
  <si>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</si>
  <si>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</si>
  <si>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</si>
  <si>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</si>
  <si>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</si>
  <si>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</si>
  <si>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</si>
  <si>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</si>
  <si>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</si>
  <si>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</si>
  <si>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</si>
  <si>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</si>
  <si>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</si>
  <si>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</si>
  <si>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</si>
  <si>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</si>
  <si>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</si>
  <si>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</si>
  <si>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</si>
  <si>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</si>
  <si>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</si>
  <si>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</si>
  <si>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</si>
  <si>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</si>
  <si>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</si>
  <si>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</si>
  <si>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</si>
  <si>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</si>
  <si>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</si>
  <si>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</si>
  <si>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</si>
  <si>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</si>
  <si>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</si>
  <si>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</si>
  <si>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</si>
  <si>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</si>
  <si>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</si>
  <si>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</si>
  <si>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</si>
  <si>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</si>
  <si>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</si>
  <si>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</si>
  <si>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</si>
  <si>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</si>
  <si>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</si>
  <si>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</si>
  <si>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</si>
  <si>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</si>
  <si>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</si>
  <si>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</si>
  <si>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</si>
  <si>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</si>
  <si>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</si>
  <si>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</si>
  <si>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</si>
  <si>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</si>
  <si>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</si>
  <si>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</si>
  <si>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</si>
  <si>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</si>
  <si>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</si>
  <si>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</si>
  <si>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</si>
  <si>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</si>
  <si>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</si>
  <si>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</si>
  <si>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</si>
  <si>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</si>
  <si>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</si>
  <si>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</si>
  <si>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</si>
  <si>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</si>
  <si>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</si>
  <si>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</si>
  <si>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</si>
  <si>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</si>
  <si>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</si>
  <si>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</si>
  <si>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</si>
  <si>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</si>
  <si>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</si>
  <si>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</si>
  <si>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</si>
  <si>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</si>
  <si>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</si>
  <si>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</si>
  <si>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</si>
  <si>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</si>
  <si>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</si>
  <si>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</si>
  <si>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</si>
  <si>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</si>
  <si>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</si>
  <si>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</si>
  <si>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</si>
  <si>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</si>
  <si>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</si>
  <si>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</si>
  <si>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</si>
  <si>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</si>
  <si>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</si>
  <si>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</si>
  <si>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</si>
  <si>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</si>
  <si>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</si>
  <si>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</si>
  <si>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</si>
  <si>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</si>
  <si>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</si>
  <si>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</si>
  <si>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</si>
  <si>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</si>
  <si>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</si>
  <si>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</si>
  <si>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</si>
  <si>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</si>
  <si>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</si>
  <si>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</si>
  <si>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</si>
  <si>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</si>
  <si>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</si>
  <si>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</si>
  <si>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</si>
  <si>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</si>
  <si>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</si>
  <si>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</si>
  <si>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</si>
  <si>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</si>
  <si>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</si>
  <si>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</si>
  <si>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</si>
  <si>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</si>
  <si>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</si>
  <si>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</si>
  <si>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</si>
  <si>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</si>
  <si>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</si>
  <si>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</si>
  <si>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</si>
  <si>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</si>
  <si>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</si>
  <si>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</si>
  <si>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</si>
  <si>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</si>
  <si>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</si>
  <si>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</si>
  <si>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</si>
  <si>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</si>
  <si>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</si>
  <si>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</si>
  <si>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</si>
  <si>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</si>
  <si>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</si>
  <si>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</si>
  <si>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</si>
  <si>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</si>
  <si>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</si>
  <si>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</si>
  <si>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</si>
  <si>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</si>
  <si>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</si>
  <si>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</si>
  <si>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</si>
  <si>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</si>
  <si>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</si>
  <si>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</si>
  <si>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</si>
  <si>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</si>
  <si>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</si>
  <si>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</si>
  <si>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</si>
  <si>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</si>
  <si>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</si>
  <si>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</si>
  <si>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</si>
  <si>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</si>
  <si>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</si>
  <si>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</si>
  <si>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</si>
  <si>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</si>
  <si>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</si>
  <si>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</si>
  <si>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</si>
  <si>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</si>
  <si>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</si>
  <si>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</si>
  <si>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</si>
  <si>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</si>
  <si>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</si>
  <si>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</si>
  <si>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</si>
  <si>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</si>
  <si>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</si>
  <si>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</si>
  <si>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</si>
  <si>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</si>
  <si>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</si>
  <si>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</si>
  <si>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</si>
  <si>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</si>
  <si>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</si>
  <si>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</si>
  <si>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</si>
  <si>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</si>
  <si>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</si>
  <si>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</si>
  <si>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</si>
  <si>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</si>
  <si>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</si>
  <si>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</si>
  <si>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</si>
  <si>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</si>
  <si>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</si>
  <si>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</si>
  <si>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</si>
  <si>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</si>
  <si>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</si>
  <si>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</si>
  <si>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</si>
  <si>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</si>
  <si>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</si>
  <si>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</si>
  <si>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</si>
  <si>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</si>
  <si>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</si>
  <si>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</si>
  <si>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</si>
  <si>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</si>
  <si>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</si>
  <si>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</si>
  <si>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</si>
  <si>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</si>
  <si>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</si>
  <si>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</si>
  <si>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</si>
  <si>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</si>
  <si>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</si>
  <si>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</si>
  <si>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</si>
  <si>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</si>
  <si>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</si>
  <si>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</si>
  <si>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</si>
  <si>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</si>
  <si>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</si>
  <si>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</si>
  <si>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</si>
  <si>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</si>
  <si>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</si>
  <si>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</si>
  <si>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</si>
  <si>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</si>
  <si>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</si>
  <si>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</si>
  <si>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</si>
  <si>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</si>
  <si>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</si>
  <si>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</si>
  <si>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</si>
  <si>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</si>
  <si>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</si>
  <si>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</si>
  <si>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</si>
  <si>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</si>
  <si>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</si>
  <si>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</si>
  <si>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</si>
  <si>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</si>
  <si>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</si>
  <si>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</si>
  <si>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</si>
  <si>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</si>
  <si>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</si>
  <si>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</si>
  <si>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</si>
  <si>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</si>
  <si>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</si>
  <si>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</si>
  <si>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</si>
  <si>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</si>
  <si>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</si>
  <si>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</si>
  <si>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</si>
  <si>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</si>
  <si>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</si>
  <si>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</si>
  <si>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</si>
  <si>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</si>
  <si>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</si>
  <si>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</si>
  <si>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</si>
  <si>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</si>
  <si>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</si>
  <si>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</si>
  <si>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</si>
  <si>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</si>
  <si>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</si>
  <si>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</si>
  <si>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</si>
  <si>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</si>
  <si>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</si>
  <si>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</si>
  <si>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</si>
  <si>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</si>
  <si>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</si>
  <si>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</si>
  <si>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</si>
  <si>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</si>
  <si>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</si>
  <si>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</si>
  <si>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</si>
  <si>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</si>
  <si>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</si>
  <si>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</si>
  <si>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</si>
  <si>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</si>
  <si>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</si>
  <si>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</si>
  <si>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</si>
  <si>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</si>
  <si>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</si>
  <si>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</si>
  <si>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</si>
  <si>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</si>
  <si>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</si>
  <si>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</si>
  <si>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</si>
  <si>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</si>
  <si>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</si>
  <si>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</si>
  <si>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</si>
  <si>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</si>
  <si>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</si>
  <si>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</si>
  <si>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</si>
  <si>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</si>
  <si>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</si>
  <si>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</si>
  <si>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</si>
  <si>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</si>
  <si>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</si>
  <si>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</si>
  <si>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</si>
  <si>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</si>
  <si>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</si>
  <si>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</si>
  <si>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</si>
  <si>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</si>
  <si>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</si>
  <si>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</si>
  <si>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</si>
  <si>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</si>
  <si>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</si>
  <si>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</si>
  <si>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</si>
  <si>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</si>
  <si>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</si>
  <si>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</si>
  <si>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</si>
  <si>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</si>
  <si>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</si>
  <si>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</si>
  <si>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</si>
  <si>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</si>
  <si>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</si>
  <si>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</si>
  <si>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</si>
  <si>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</si>
  <si>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</si>
  <si>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</si>
  <si>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</si>
  <si>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</si>
  <si>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</si>
  <si>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</si>
  <si>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</si>
  <si>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</si>
  <si>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</si>
  <si>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</si>
  <si>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</si>
  <si>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</si>
  <si>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</si>
  <si>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</si>
  <si>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</si>
  <si>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</si>
  <si>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</si>
  <si>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</si>
  <si>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</si>
  <si>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</si>
  <si>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</si>
  <si>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</si>
  <si>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</si>
  <si>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</si>
  <si>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</si>
  <si>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</si>
  <si>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</si>
  <si>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</si>
  <si>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</si>
  <si>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</si>
  <si>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</si>
  <si>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</si>
  <si>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</si>
  <si>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</si>
  <si>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</si>
  <si>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</si>
  <si>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</si>
  <si>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</si>
  <si>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</si>
  <si>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</si>
  <si>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</si>
  <si>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</si>
  <si>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</si>
  <si>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</si>
  <si>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</si>
  <si>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</si>
  <si>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</si>
  <si>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</si>
  <si>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</si>
  <si>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</si>
  <si>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</si>
  <si>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</si>
  <si>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</si>
  <si>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</si>
  <si>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</si>
  <si>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</si>
  <si>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</si>
  <si>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</si>
  <si>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</si>
  <si>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</si>
  <si>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</si>
  <si>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</si>
  <si>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</si>
  <si>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</si>
  <si>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</si>
  <si>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</si>
  <si>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</si>
  <si>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</si>
  <si>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</si>
  <si>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</si>
  <si>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</si>
  <si>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</si>
  <si>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</si>
  <si>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</si>
  <si>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</si>
  <si>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</si>
  <si>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</si>
  <si>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</si>
  <si>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</si>
  <si>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</si>
  <si>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</si>
  <si>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</si>
  <si>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</si>
  <si>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</si>
  <si>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</si>
  <si>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</si>
  <si>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</si>
  <si>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</si>
  <si>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</si>
  <si>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</si>
  <si>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</si>
  <si>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</si>
  <si>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</si>
  <si>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</si>
  <si>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</si>
  <si>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</si>
  <si>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</si>
  <si>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</si>
  <si>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</si>
  <si>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</si>
  <si>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</si>
  <si>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</si>
  <si>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</si>
  <si>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</si>
  <si>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</si>
  <si>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</si>
  <si>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</si>
  <si>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</si>
  <si>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</si>
  <si>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</si>
  <si>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</si>
  <si>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</si>
  <si>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</si>
  <si>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</si>
  <si>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</si>
  <si>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</si>
  <si>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</si>
  <si>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</si>
  <si>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</si>
  <si>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</si>
  <si>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</si>
  <si>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</si>
  <si>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</si>
  <si>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</si>
  <si>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</si>
  <si>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</si>
  <si>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</si>
  <si>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</si>
  <si>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</si>
  <si>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</si>
  <si>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</si>
  <si>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</si>
  <si>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</si>
  <si>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</si>
  <si>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</si>
  <si>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</si>
  <si>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</si>
  <si>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</si>
  <si>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</si>
  <si>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</si>
  <si>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</si>
  <si>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</si>
  <si>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</si>
  <si>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</si>
  <si>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</si>
  <si>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</si>
  <si>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</si>
  <si>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</si>
  <si>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</si>
  <si>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</si>
  <si>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</si>
  <si>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</si>
  <si>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</si>
  <si>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</si>
  <si>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</si>
  <si>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</si>
  <si>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</si>
  <si>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</si>
  <si>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</si>
  <si>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</si>
  <si>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</si>
  <si>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</si>
  <si>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</si>
  <si>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</si>
  <si>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</si>
  <si>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</si>
  <si>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</si>
  <si>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</si>
  <si>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</si>
  <si>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</si>
  <si>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</si>
  <si>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</si>
  <si>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</si>
  <si>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</si>
  <si>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</si>
  <si>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</si>
  <si>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</si>
  <si>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</si>
  <si>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</si>
  <si>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</si>
  <si>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</si>
  <si>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</si>
  <si>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</si>
  <si>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</si>
  <si>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</si>
  <si>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</si>
  <si>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</si>
  <si>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</si>
  <si>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</si>
  <si>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</si>
  <si>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</si>
  <si>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</si>
  <si>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</si>
  <si>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</si>
  <si>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</si>
  <si>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</si>
  <si>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</si>
  <si>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</si>
  <si>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</si>
  <si>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</si>
  <si>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</si>
  <si>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</si>
  <si>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</si>
  <si>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</si>
  <si>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</si>
  <si>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</si>
  <si>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</si>
  <si>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</si>
  <si>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</si>
  <si>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</si>
  <si>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</si>
  <si>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</si>
  <si>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</si>
  <si>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</si>
  <si>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</si>
  <si>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</si>
  <si>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</si>
  <si>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</si>
  <si>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</si>
  <si>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</si>
  <si>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</si>
  <si>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</si>
  <si>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</si>
  <si>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</si>
  <si>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</si>
  <si>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</si>
  <si>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</si>
  <si>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</si>
  <si>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</si>
  <si>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</si>
  <si>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</si>
  <si>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</si>
  <si>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</si>
  <si>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</si>
  <si>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</si>
  <si>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</si>
  <si>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</si>
  <si>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</si>
  <si>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</si>
  <si>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</si>
  <si>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</si>
  <si>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</si>
  <si>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</si>
  <si>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</si>
  <si>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</si>
  <si>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</si>
  <si>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</si>
  <si>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</si>
  <si>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</si>
  <si>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</si>
  <si>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</si>
  <si>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</si>
  <si>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</si>
  <si>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</si>
  <si>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</si>
  <si>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</si>
  <si>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</si>
  <si>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</si>
  <si>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</si>
  <si>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</si>
  <si>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</si>
  <si>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</si>
  <si>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</si>
  <si>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</si>
  <si>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</si>
  <si>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</si>
  <si>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</si>
  <si>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</si>
  <si>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</si>
  <si>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</si>
  <si>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</si>
  <si>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</si>
  <si>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</si>
  <si>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</si>
  <si>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</si>
  <si>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</si>
  <si>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</si>
  <si>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</si>
  <si>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</si>
  <si>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</si>
  <si>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</si>
  <si>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</si>
  <si>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</si>
  <si>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</si>
  <si>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</si>
  <si>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</si>
  <si>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</si>
  <si>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</si>
  <si>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</si>
  <si>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</si>
  <si>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</si>
  <si>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</si>
  <si>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</si>
  <si>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</si>
  <si>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</si>
  <si>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</si>
  <si>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</si>
  <si>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</si>
  <si>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</si>
  <si>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</si>
  <si>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</si>
  <si>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</si>
  <si>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</si>
  <si>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</si>
  <si>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</si>
  <si>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</si>
  <si>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</si>
  <si>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</si>
  <si>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</si>
  <si>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</si>
  <si>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</si>
  <si>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</si>
  <si>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</si>
  <si>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</si>
  <si>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</si>
  <si>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</si>
  <si>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</si>
  <si>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</si>
  <si>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</si>
  <si>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</si>
  <si>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</si>
  <si>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</si>
  <si>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</si>
  <si>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</si>
  <si>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</si>
  <si>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</si>
  <si>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</si>
  <si>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</si>
  <si>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</si>
  <si>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</si>
  <si>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</si>
  <si>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</si>
  <si>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</si>
  <si>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</si>
  <si>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</si>
  <si>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</si>
  <si>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</si>
  <si>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</si>
  <si>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</si>
  <si>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</si>
  <si>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</si>
  <si>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</si>
  <si>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</si>
  <si>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</si>
  <si>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</si>
  <si>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</si>
  <si>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</si>
  <si>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</si>
  <si>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</si>
  <si>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</si>
  <si>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</si>
  <si>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</si>
  <si>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</si>
  <si>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</si>
  <si>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</si>
  <si>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</si>
  <si>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</si>
  <si>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</si>
  <si>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</si>
  <si>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</si>
  <si>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</si>
  <si>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</si>
  <si>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</si>
  <si>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</si>
  <si>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</si>
  <si>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</si>
  <si>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</si>
  <si>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</si>
  <si>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</si>
  <si>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</si>
  <si>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</si>
  <si>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</si>
  <si>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</si>
  <si>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</si>
  <si>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</si>
  <si>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</si>
  <si>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</si>
  <si>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</si>
  <si>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</si>
  <si>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</si>
  <si>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</si>
  <si>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</si>
  <si>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</si>
  <si>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</si>
  <si>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</si>
  <si>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</si>
  <si>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</si>
  <si>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</si>
  <si>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</si>
  <si>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</si>
  <si>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</si>
  <si>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</si>
  <si>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</si>
  <si>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</si>
  <si>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</si>
  <si>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</si>
  <si>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</si>
  <si>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</si>
  <si>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</si>
  <si>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</si>
  <si>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</si>
  <si>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</si>
  <si>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</si>
  <si>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</si>
  <si>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</si>
  <si>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</si>
  <si>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</si>
  <si>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</si>
  <si>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</si>
  <si>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</si>
  <si>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</si>
  <si>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</si>
  <si>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</si>
  <si>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</si>
  <si>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</si>
  <si>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</si>
  <si>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</si>
  <si>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</si>
  <si>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</si>
  <si>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</si>
  <si>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</si>
  <si>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</si>
  <si>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</si>
  <si>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</si>
  <si>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</si>
  <si>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</si>
  <si>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</si>
  <si>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</si>
  <si>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</si>
  <si>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</si>
  <si>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</si>
  <si>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</si>
  <si>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</si>
  <si>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</si>
  <si>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</si>
  <si>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</si>
  <si>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</si>
  <si>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</si>
  <si>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</si>
  <si>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</si>
  <si>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</si>
  <si>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</si>
  <si>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</si>
  <si>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</si>
  <si>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</si>
  <si>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</si>
  <si>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</si>
  <si>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</si>
  <si>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</si>
  <si>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</si>
  <si>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</si>
  <si>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</si>
  <si>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</si>
  <si>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</si>
  <si>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</si>
  <si>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</si>
  <si>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</si>
  <si>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</si>
  <si>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</si>
  <si>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</si>
  <si>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</si>
  <si>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</si>
  <si>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</si>
  <si>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</si>
  <si>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</si>
  <si>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</si>
  <si>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</si>
  <si>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</si>
  <si>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</si>
  <si>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</si>
  <si>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</si>
  <si>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</si>
  <si>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</si>
  <si>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</si>
  <si>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</si>
  <si>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</si>
  <si>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</si>
  <si>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</si>
  <si>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</si>
  <si>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</si>
  <si>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</si>
  <si>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</si>
  <si>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</si>
  <si>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</si>
  <si>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</si>
  <si>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</si>
  <si>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</si>
  <si>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</si>
  <si>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</si>
  <si>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</si>
  <si>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</si>
  <si>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</si>
  <si>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</si>
  <si>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</si>
  <si>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</si>
  <si>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</si>
  <si>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</si>
  <si>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</si>
  <si>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</si>
  <si>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</si>
  <si>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</si>
  <si>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</si>
  <si>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</si>
  <si>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</si>
  <si>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</si>
  <si>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</si>
  <si>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</si>
  <si>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</si>
  <si>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</si>
  <si>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</si>
  <si>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</si>
  <si>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</si>
  <si>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</si>
  <si>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</si>
  <si>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</si>
  <si>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</si>
  <si>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</si>
  <si>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</si>
  <si>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</si>
  <si>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</si>
  <si>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</si>
  <si>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</si>
  <si>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</si>
  <si>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</si>
  <si>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</si>
  <si>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</si>
  <si>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</si>
  <si>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</si>
  <si>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</si>
  <si>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</si>
  <si>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</si>
  <si>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</si>
  <si>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</si>
  <si>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</si>
  <si>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</si>
  <si>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</si>
  <si>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</si>
  <si>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</si>
  <si>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</si>
  <si>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</si>
  <si>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</si>
  <si>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</si>
  <si>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</si>
  <si>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</si>
  <si>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</si>
  <si>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</si>
  <si>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</si>
  <si>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</si>
  <si>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</si>
  <si>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</si>
  <si>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</si>
  <si>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</si>
  <si>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</si>
  <si>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</si>
  <si>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</si>
  <si>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</si>
  <si>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</si>
  <si>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</si>
  <si>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</si>
  <si>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</si>
  <si>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</si>
  <si>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</si>
  <si>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</si>
  <si>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</si>
  <si>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</si>
  <si>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</si>
  <si>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</si>
  <si>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</si>
  <si>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</si>
  <si>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</si>
  <si>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</si>
  <si>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</si>
  <si>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</si>
  <si>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</si>
  <si>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</si>
  <si>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</si>
  <si>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</si>
  <si>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</si>
  <si>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</si>
  <si>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</si>
  <si>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</si>
  <si>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</si>
  <si>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</si>
  <si>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</si>
  <si>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</si>
  <si>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</si>
  <si>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</si>
  <si>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</si>
  <si>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</si>
  <si>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</si>
  <si>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</si>
  <si>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</si>
  <si>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</si>
  <si>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</si>
  <si>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</si>
  <si>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</si>
  <si>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</si>
  <si>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</si>
  <si>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</si>
  <si>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</si>
  <si>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</si>
  <si>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</si>
  <si>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</si>
  <si>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</si>
  <si>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</si>
  <si>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</si>
  <si>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</si>
  <si>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</si>
  <si>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</si>
  <si>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</si>
  <si>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</si>
  <si>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</si>
  <si>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</si>
  <si>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</si>
  <si>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</si>
  <si>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</si>
  <si>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</si>
  <si>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</si>
  <si>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</si>
  <si>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</si>
  <si>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</si>
  <si>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</si>
  <si>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</si>
  <si>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</si>
  <si>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</si>
  <si>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</si>
  <si>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</si>
  <si>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</si>
  <si>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</si>
  <si>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</si>
  <si>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</si>
  <si>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</si>
  <si>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</si>
  <si>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</si>
  <si>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</si>
  <si>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</si>
  <si>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</si>
  <si>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</si>
  <si>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</si>
  <si>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</si>
  <si>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</si>
  <si>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</si>
  <si>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</si>
  <si>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</si>
  <si>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</si>
  <si>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</si>
  <si>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</si>
  <si>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</si>
  <si>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</si>
  <si>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</si>
  <si>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</si>
  <si>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</si>
  <si>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</si>
  <si>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</si>
  <si>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</si>
  <si>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</si>
  <si>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</si>
  <si>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</si>
  <si>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</si>
  <si>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</si>
  <si>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</si>
  <si>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</si>
  <si>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</si>
  <si>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</si>
  <si>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</si>
  <si>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</si>
  <si>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</si>
  <si>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</si>
  <si>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</si>
  <si>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</si>
  <si>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</si>
  <si>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</si>
  <si>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</si>
  <si>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</si>
  <si>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</si>
  <si>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</si>
  <si>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</si>
  <si>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</si>
  <si>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</si>
  <si>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</si>
  <si>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</si>
  <si>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</si>
  <si>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</si>
  <si>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</si>
  <si>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</si>
  <si>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</si>
  <si>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</si>
  <si>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</si>
  <si>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</si>
  <si>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</si>
  <si>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</si>
  <si>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</si>
  <si>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</si>
  <si>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</si>
  <si>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</si>
  <si>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</si>
  <si>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</si>
  <si>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</si>
  <si>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</si>
  <si>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</si>
  <si>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</si>
  <si>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</si>
  <si>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</si>
  <si>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</si>
  <si>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</si>
  <si>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</si>
  <si>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</si>
  <si>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</si>
  <si>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</si>
  <si>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</si>
  <si>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</si>
  <si>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</si>
  <si>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</si>
  <si>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</si>
  <si>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</si>
  <si>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</si>
  <si>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</si>
  <si>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</si>
  <si>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</si>
  <si>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</si>
  <si>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</si>
  <si>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</si>
  <si>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</si>
  <si>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</si>
  <si>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</si>
  <si>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</si>
  <si>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</si>
  <si>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</si>
  <si>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</si>
  <si>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</si>
  <si>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</si>
  <si>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</si>
  <si>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</si>
  <si>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</si>
  <si>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</si>
  <si>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</si>
  <si>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</si>
  <si>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</si>
  <si>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</si>
  <si>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</si>
  <si>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</si>
  <si>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</si>
  <si>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</si>
  <si>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</si>
  <si>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</si>
  <si>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</si>
  <si>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</si>
  <si>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</si>
  <si>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</si>
  <si>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</si>
  <si>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</si>
  <si>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</si>
  <si>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</si>
  <si>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</si>
  <si>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</si>
  <si>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</si>
  <si>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</si>
  <si>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</si>
  <si>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</si>
  <si>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</si>
  <si>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</si>
  <si>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</si>
  <si>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</si>
  <si>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</si>
  <si>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</si>
  <si>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</si>
  <si>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</si>
  <si>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</si>
  <si>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</si>
  <si>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</si>
  <si>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</si>
  <si>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</si>
  <si>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</si>
  <si>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</si>
  <si>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</si>
  <si>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</si>
  <si>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</si>
  <si>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</si>
  <si>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</si>
  <si>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</si>
  <si>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</si>
  <si>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</si>
  <si>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</si>
  <si>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</si>
  <si>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</si>
  <si>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</si>
  <si>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</si>
  <si>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</si>
  <si>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</si>
  <si>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</si>
  <si>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</si>
  <si>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</si>
  <si>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</si>
  <si>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</si>
  <si>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</si>
  <si>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</si>
  <si>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</si>
  <si>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</si>
  <si>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</si>
  <si>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</si>
  <si>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</si>
  <si>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</si>
  <si>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</si>
  <si>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</si>
  <si>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</si>
  <si>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</si>
  <si>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</si>
  <si>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</si>
  <si>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</si>
  <si>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</si>
  <si>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</si>
  <si>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</si>
  <si>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</si>
  <si>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</si>
  <si>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</si>
  <si>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</si>
  <si>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</si>
  <si>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</si>
  <si>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</si>
  <si>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</si>
  <si>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</si>
  <si>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</si>
  <si>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</si>
  <si>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</si>
  <si>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</si>
  <si>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</si>
  <si>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</si>
  <si>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</si>
  <si>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</si>
  <si>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</si>
  <si>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</si>
  <si>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</si>
  <si>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</si>
  <si>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</si>
  <si>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</si>
  <si>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</si>
  <si>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</si>
  <si>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</si>
  <si>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</si>
  <si>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</si>
  <si>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</si>
  <si>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</si>
  <si>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</si>
  <si>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</si>
  <si>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</si>
  <si>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</si>
  <si>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</si>
  <si>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</si>
  <si>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</si>
  <si>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</si>
  <si>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</si>
  <si>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</si>
  <si>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</si>
  <si>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</si>
  <si>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</si>
  <si>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</si>
  <si>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</si>
  <si>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</si>
  <si>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</si>
  <si>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</si>
  <si>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</si>
  <si>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</si>
  <si>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</si>
  <si>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</si>
  <si>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</si>
  <si>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</si>
  <si>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</si>
  <si>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</si>
  <si>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</si>
  <si>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</si>
  <si>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</si>
  <si>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</si>
  <si>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</si>
  <si>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</si>
  <si>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</si>
  <si>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</si>
  <si>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</si>
  <si>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</si>
  <si>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</si>
  <si>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</si>
  <si>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</si>
  <si>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</si>
  <si>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</si>
  <si>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</si>
  <si>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</si>
  <si>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</si>
  <si>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</si>
  <si>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</si>
  <si>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</si>
  <si>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</si>
  <si>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</si>
  <si>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</si>
  <si>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</si>
  <si>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</si>
  <si>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</si>
  <si>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</si>
  <si>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</si>
  <si>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</si>
  <si>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</si>
  <si>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</si>
  <si>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</si>
  <si>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</si>
  <si>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</si>
  <si>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</si>
  <si>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</si>
  <si>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</si>
  <si>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</si>
  <si>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</si>
  <si>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</si>
  <si>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</si>
  <si>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</si>
  <si>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</si>
  <si>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</si>
  <si>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</si>
  <si>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</si>
  <si>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</si>
  <si>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</si>
  <si>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</si>
  <si>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</si>
  <si>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</si>
  <si>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</si>
  <si>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</si>
  <si>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</si>
  <si>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</si>
  <si>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</si>
  <si>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</si>
  <si>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</si>
  <si>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</si>
  <si>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</si>
  <si>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</si>
  <si>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</si>
  <si>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</si>
  <si>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</si>
  <si>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</si>
  <si>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</si>
  <si>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</si>
  <si>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</si>
  <si>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</si>
  <si>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</si>
  <si>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</si>
  <si>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</si>
  <si>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</si>
  <si>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</si>
  <si>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</si>
  <si>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</si>
  <si>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</si>
  <si>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</si>
  <si>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</si>
  <si>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</si>
  <si>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</si>
  <si>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</si>
  <si>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</si>
  <si>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</si>
  <si>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</si>
  <si>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</si>
  <si>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</si>
  <si>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</si>
  <si>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</si>
  <si>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</si>
  <si>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</si>
  <si>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</si>
  <si>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</si>
  <si>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</si>
  <si>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</si>
  <si>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</si>
  <si>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</si>
  <si>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</si>
  <si>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</si>
  <si>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</si>
  <si>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</si>
  <si>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</si>
  <si>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</si>
  <si>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</si>
  <si>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</si>
  <si>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</si>
  <si>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</si>
  <si>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</si>
  <si>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</si>
  <si>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</si>
  <si>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</si>
  <si>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</si>
  <si>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</si>
  <si>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</si>
  <si>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</si>
  <si>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</si>
  <si>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</si>
  <si>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</si>
  <si>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</si>
  <si>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</si>
  <si>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</si>
  <si>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</si>
  <si>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</si>
  <si>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</si>
  <si>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</si>
  <si>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</si>
  <si>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</si>
  <si>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</si>
  <si>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</si>
  <si>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</si>
  <si>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</si>
  <si>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</si>
  <si>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</si>
  <si>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</si>
  <si>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</si>
  <si>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</si>
  <si>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</si>
  <si>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</si>
  <si>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</si>
  <si>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</si>
  <si>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</si>
  <si>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</si>
  <si>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</si>
  <si>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</si>
  <si>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</si>
  <si>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</si>
  <si>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</si>
  <si>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</si>
  <si>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</si>
  <si>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</si>
  <si>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</si>
  <si>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</si>
  <si>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</si>
  <si>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</si>
  <si>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</si>
  <si>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</si>
  <si>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</si>
  <si>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</si>
  <si>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</si>
  <si>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</si>
  <si>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</si>
  <si>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</si>
  <si>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</si>
  <si>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</si>
  <si>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</si>
  <si>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</si>
  <si>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</si>
  <si>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</si>
  <si>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</si>
  <si>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</si>
  <si>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</si>
  <si>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</si>
  <si>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</si>
  <si>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</si>
  <si>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</si>
  <si>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</si>
  <si>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</si>
  <si>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</si>
  <si>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</si>
  <si>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</si>
  <si>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</si>
  <si>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</si>
  <si>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</si>
  <si>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</si>
  <si>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</si>
  <si>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</si>
  <si>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</si>
  <si>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</si>
  <si>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</si>
  <si>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</si>
  <si>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</si>
  <si>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</si>
  <si>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</si>
  <si>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</si>
  <si>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</si>
  <si>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</si>
  <si>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</si>
  <si>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</si>
  <si>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</si>
  <si>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</si>
  <si>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</si>
  <si>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</si>
  <si>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</si>
  <si>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</si>
  <si>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</si>
  <si>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</si>
  <si>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</si>
  <si>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</si>
  <si>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</si>
  <si>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</si>
  <si>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</si>
  <si>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</si>
  <si>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</si>
  <si>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</si>
  <si>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</si>
  <si>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</si>
  <si>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</si>
  <si>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</si>
  <si>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</si>
  <si>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</si>
  <si>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</si>
  <si>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</si>
  <si>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</si>
  <si>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</si>
  <si>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</si>
  <si>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</si>
  <si>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</si>
  <si>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</si>
  <si>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</si>
  <si>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</si>
  <si>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</si>
  <si>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</si>
  <si>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</si>
  <si>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</si>
  <si>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</si>
  <si>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</si>
  <si>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</si>
  <si>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</si>
  <si>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</si>
  <si>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</si>
  <si>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</si>
  <si>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</si>
  <si>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</si>
  <si>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</si>
  <si>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</si>
  <si>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</si>
  <si>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</si>
  <si>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</si>
  <si>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</si>
  <si>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</si>
  <si>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</si>
  <si>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</si>
  <si>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</si>
  <si>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</si>
  <si>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</si>
  <si>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</si>
  <si>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</si>
  <si>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</si>
  <si>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</si>
  <si>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</si>
  <si>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</si>
  <si>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</si>
  <si>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</si>
  <si>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</si>
  <si>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</si>
  <si>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</si>
  <si>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</si>
  <si>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</si>
  <si>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</si>
  <si>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</si>
  <si>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</si>
  <si>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</si>
  <si>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</si>
  <si>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</si>
  <si>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</si>
  <si>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</si>
  <si>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</si>
  <si>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</si>
  <si>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</si>
  <si>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</si>
  <si>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</si>
  <si>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</si>
  <si>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</si>
  <si>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</si>
  <si>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</si>
  <si>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</si>
  <si>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</si>
  <si>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</si>
  <si>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</si>
  <si>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</si>
  <si>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</si>
  <si>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</si>
  <si>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</si>
  <si>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</si>
  <si>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</si>
  <si>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</si>
  <si>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</si>
  <si>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</si>
  <si>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</si>
  <si>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</si>
  <si>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</si>
  <si>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</si>
  <si>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</si>
  <si>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</si>
  <si>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</si>
  <si>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</si>
  <si>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</si>
  <si>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</si>
  <si>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</si>
  <si>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</si>
  <si>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</si>
  <si>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</si>
  <si>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</si>
  <si>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</si>
  <si>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</si>
  <si>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</si>
  <si>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</si>
  <si>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</si>
  <si>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</si>
  <si>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</si>
  <si>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</si>
  <si>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</si>
  <si>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</si>
  <si>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</si>
  <si>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</si>
  <si>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</si>
  <si>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</si>
  <si>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</si>
  <si>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</si>
  <si>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</si>
  <si>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</si>
  <si>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</si>
  <si>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</si>
  <si>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</si>
  <si>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</si>
  <si>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</si>
  <si>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</si>
  <si>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</si>
  <si>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</si>
  <si>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</si>
  <si>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</si>
  <si>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</si>
  <si>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</si>
  <si>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</si>
  <si>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</si>
  <si>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</si>
  <si>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</si>
  <si>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</si>
  <si>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</si>
  <si>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</si>
  <si>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</si>
  <si>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</si>
  <si>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</si>
  <si>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</si>
  <si>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</si>
  <si>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</si>
  <si>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</si>
  <si>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</si>
  <si>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</si>
  <si>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</si>
  <si>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</si>
  <si>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</si>
  <si>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</si>
  <si>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</si>
  <si>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</si>
  <si>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</si>
  <si>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</si>
  <si>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</si>
  <si>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</si>
  <si>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</si>
  <si>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</si>
  <si>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</si>
  <si>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</si>
  <si>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</si>
  <si>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</si>
  <si>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</si>
  <si>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</si>
  <si>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</si>
  <si>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</si>
  <si>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</si>
  <si>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</si>
  <si>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</si>
  <si>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</si>
  <si>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</si>
  <si>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</si>
  <si>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</si>
  <si>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</si>
  <si>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</si>
  <si>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</si>
  <si>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</si>
  <si>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</si>
  <si>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</si>
  <si>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</si>
  <si>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</si>
  <si>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</si>
  <si>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</si>
  <si>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</si>
  <si>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</si>
  <si>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</si>
  <si>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</si>
  <si>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</si>
  <si>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</si>
  <si>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</si>
  <si>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</si>
  <si>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</si>
  <si>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</si>
  <si>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</si>
  <si>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</si>
  <si>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</si>
  <si>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</si>
  <si>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</si>
  <si>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</si>
  <si>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</si>
  <si>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</si>
  <si>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</si>
  <si>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</si>
  <si>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</si>
  <si>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</si>
  <si>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</si>
  <si>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</si>
  <si>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</si>
  <si>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</si>
  <si>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</si>
  <si>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</si>
  <si>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</si>
  <si>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</si>
  <si>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</si>
  <si>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</si>
  <si>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</si>
  <si>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</si>
  <si>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</si>
  <si>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</si>
  <si>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</si>
  <si>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</si>
  <si>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</si>
  <si>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</si>
  <si>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</si>
  <si>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</si>
  <si>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</si>
  <si>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</si>
  <si>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</si>
  <si>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</si>
  <si>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</si>
  <si>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</si>
  <si>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</si>
  <si>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</si>
  <si>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</si>
  <si>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</si>
  <si>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</si>
  <si>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</si>
  <si>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</si>
  <si>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</si>
  <si>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</si>
  <si>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</si>
  <si>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</si>
  <si>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</si>
  <si>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</si>
  <si>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</si>
  <si>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</si>
  <si>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</si>
  <si>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</si>
  <si>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</si>
  <si>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</si>
  <si>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</si>
  <si>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</si>
  <si>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</si>
  <si>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</si>
  <si>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</si>
  <si>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</si>
  <si>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</si>
  <si>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</si>
  <si>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</si>
  <si>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</si>
  <si>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</si>
  <si>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</si>
  <si>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</si>
  <si>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</si>
  <si>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</si>
  <si>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</si>
  <si>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</si>
  <si>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</si>
  <si>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</si>
  <si>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</si>
  <si>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</si>
  <si>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</si>
  <si>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</si>
  <si>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</si>
  <si>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</si>
  <si>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</si>
  <si>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</si>
  <si>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</si>
  <si>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</si>
  <si>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</si>
  <si>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</si>
  <si>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</si>
  <si>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</si>
  <si>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</si>
  <si>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</si>
  <si>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</si>
  <si>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</si>
  <si>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</si>
  <si>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</si>
  <si>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</si>
  <si>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</si>
  <si>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</si>
  <si>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</si>
  <si>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</si>
  <si>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</si>
  <si>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</si>
  <si>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</si>
  <si>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</si>
  <si>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</si>
  <si>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</si>
  <si>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</si>
  <si>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</si>
  <si>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</si>
  <si>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</si>
  <si>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</si>
  <si>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</si>
  <si>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</si>
  <si>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</si>
  <si>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</si>
  <si>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</si>
  <si>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</si>
  <si>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</si>
  <si>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</si>
  <si>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</si>
  <si>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</si>
  <si>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</si>
  <si>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</si>
  <si>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</si>
  <si>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</si>
  <si>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</si>
  <si>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</si>
  <si>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</si>
  <si>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</si>
  <si>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</si>
  <si>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</si>
  <si>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</si>
  <si>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</si>
  <si>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</si>
  <si>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</si>
  <si>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</si>
  <si>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</si>
  <si>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</si>
  <si>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</si>
  <si>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</si>
  <si>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</si>
  <si>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</si>
  <si>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</si>
  <si>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</si>
  <si>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</si>
  <si>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</si>
  <si>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</si>
  <si>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</si>
  <si>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</si>
  <si>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</si>
  <si>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</si>
  <si>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</si>
  <si>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</si>
  <si>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</si>
  <si>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</si>
  <si>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</si>
  <si>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</si>
  <si>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</si>
  <si>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</si>
  <si>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</si>
  <si>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</si>
  <si>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</si>
  <si>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</si>
  <si>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</si>
  <si>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</si>
  <si>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</si>
  <si>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</si>
  <si>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</si>
  <si>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</si>
  <si>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</si>
  <si>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</si>
  <si>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</si>
  <si>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</si>
  <si>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</si>
  <si>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</si>
  <si>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</si>
  <si>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</si>
  <si>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</si>
  <si>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</si>
  <si>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</si>
  <si>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</si>
  <si>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</si>
  <si>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</si>
  <si>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</si>
  <si>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</si>
  <si>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</si>
  <si>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</si>
  <si>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</si>
  <si>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</si>
  <si>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</si>
  <si>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</si>
  <si>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</si>
  <si>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</si>
  <si>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</si>
  <si>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</si>
  <si>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</si>
  <si>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</si>
  <si>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</si>
  <si>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</si>
  <si>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</si>
  <si>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</si>
  <si>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</si>
  <si>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</si>
  <si>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</si>
  <si>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</si>
  <si>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</si>
  <si>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</si>
  <si>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</si>
  <si>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</si>
  <si>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</si>
  <si>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</si>
  <si>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</si>
  <si>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</si>
  <si>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</si>
  <si>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</si>
  <si>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</si>
  <si>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</si>
  <si>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</si>
  <si>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</si>
  <si>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</si>
  <si>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</si>
  <si>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</si>
  <si>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</si>
  <si>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</si>
  <si>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</si>
  <si>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</si>
  <si>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</si>
  <si>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</si>
  <si>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</si>
  <si>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</si>
  <si>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</si>
  <si>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</si>
  <si>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</si>
  <si>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</si>
  <si>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</si>
  <si>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</si>
  <si>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</si>
  <si>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</si>
  <si>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</si>
  <si>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</si>
  <si>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</si>
  <si>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</si>
  <si>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</si>
  <si>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</si>
  <si>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</si>
  <si>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</si>
  <si>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</si>
  <si>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</si>
  <si>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</si>
  <si>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</si>
  <si>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</si>
  <si>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</si>
  <si>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</si>
  <si>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</si>
  <si>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</si>
  <si>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</si>
  <si>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</si>
  <si>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</si>
  <si>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</si>
  <si>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</si>
  <si>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</si>
  <si>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</si>
  <si>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</si>
  <si>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</si>
  <si>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</si>
  <si>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</si>
  <si>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</si>
  <si>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</si>
  <si>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</si>
  <si>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</si>
  <si>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</si>
  <si>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</si>
  <si>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</si>
  <si>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</si>
  <si>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</si>
  <si>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</si>
  <si>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</si>
  <si>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</si>
  <si>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</si>
  <si>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</si>
  <si>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</si>
  <si>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</si>
  <si>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</si>
  <si>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</si>
  <si>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</si>
  <si>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</si>
  <si>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</si>
  <si>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</si>
  <si>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</si>
  <si>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</si>
  <si>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</si>
  <si>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</si>
  <si>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</si>
  <si>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</si>
  <si>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</si>
  <si>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</si>
  <si>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</si>
  <si>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</si>
  <si>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</si>
  <si>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</si>
  <si>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</si>
  <si>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</si>
  <si>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</si>
  <si>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</si>
  <si>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</si>
  <si>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</si>
  <si>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</si>
  <si>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</si>
  <si>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</si>
  <si>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</si>
  <si>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</si>
  <si>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</si>
  <si>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</si>
  <si>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</si>
  <si>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</si>
  <si>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</si>
  <si>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</si>
  <si>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</si>
  <si>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</si>
  <si>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</si>
  <si>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</si>
  <si>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</si>
  <si>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</si>
  <si>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</si>
  <si>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</si>
  <si>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</si>
  <si>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</si>
  <si>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</si>
  <si>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</si>
  <si>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</si>
  <si>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</si>
  <si>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</si>
  <si>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</si>
  <si>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</si>
  <si>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</si>
  <si>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</si>
  <si>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</si>
  <si>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</si>
  <si>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</si>
  <si>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</si>
  <si>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</si>
  <si>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</si>
  <si>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</si>
  <si>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</si>
  <si>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</si>
  <si>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</si>
  <si>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</si>
  <si>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</si>
  <si>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</si>
  <si>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</si>
  <si>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</si>
  <si>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</si>
  <si>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</si>
  <si>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</si>
  <si>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</si>
  <si>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</si>
  <si>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</si>
  <si>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</si>
  <si>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</si>
  <si>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</si>
  <si>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</si>
  <si>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</si>
  <si>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</si>
  <si>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</si>
  <si>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</si>
  <si>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</si>
  <si>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</si>
  <si>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</si>
  <si>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</si>
  <si>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</si>
  <si>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</si>
  <si>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</si>
  <si>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</si>
  <si>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</si>
  <si>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</si>
  <si>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</si>
  <si>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</si>
  <si>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</si>
  <si>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</si>
  <si>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</si>
  <si>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</si>
  <si>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</si>
  <si>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</si>
  <si>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</si>
  <si>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</si>
  <si>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</si>
  <si>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</si>
  <si>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</si>
  <si>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</si>
  <si>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</si>
  <si>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</si>
  <si>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</si>
  <si>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</si>
  <si>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</si>
  <si>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</si>
  <si>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</si>
  <si>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</si>
  <si>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</si>
  <si>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</si>
  <si>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</si>
  <si>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</si>
  <si>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</si>
  <si>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</si>
  <si>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</si>
  <si>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</si>
  <si>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</si>
  <si>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</si>
  <si>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</si>
  <si>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</si>
  <si>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</si>
  <si>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</si>
  <si>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</si>
  <si>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</si>
  <si>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</si>
  <si>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</si>
  <si>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</si>
  <si>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</si>
  <si>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</si>
  <si>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</si>
  <si>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</si>
  <si>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</si>
  <si>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</si>
  <si>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</si>
  <si>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</si>
  <si>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</si>
  <si>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</si>
  <si>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</si>
  <si>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</si>
  <si>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</si>
  <si>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</si>
  <si>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</si>
  <si>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</si>
  <si>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</si>
  <si>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</si>
  <si>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</si>
  <si>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</si>
  <si>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</si>
  <si>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</si>
  <si>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</si>
  <si>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</si>
  <si>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</si>
  <si>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</si>
  <si>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</si>
  <si>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</si>
  <si>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</si>
  <si>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</si>
  <si>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</si>
  <si>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</si>
  <si>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</si>
  <si>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</si>
  <si>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</si>
  <si>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</si>
  <si>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</si>
  <si>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</si>
  <si>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</si>
  <si>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</si>
  <si>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</si>
  <si>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</si>
  <si>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</si>
  <si>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</si>
  <si>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</si>
  <si>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</si>
  <si>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</si>
  <si>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</si>
  <si>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</si>
  <si>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</si>
  <si>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</si>
  <si>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</si>
  <si>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</si>
  <si>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</si>
  <si>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</si>
  <si>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</si>
  <si>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</si>
  <si>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</si>
  <si>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</si>
  <si>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</si>
  <si>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</si>
  <si>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</si>
  <si>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</si>
  <si>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</si>
  <si>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</si>
  <si>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</si>
  <si>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</si>
  <si>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</si>
  <si>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</si>
  <si>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</si>
  <si>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</si>
  <si>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</si>
  <si>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</si>
  <si>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</si>
  <si>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</si>
  <si>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</si>
  <si>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</si>
  <si>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</si>
  <si>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</si>
  <si>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</si>
  <si>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</si>
  <si>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</si>
  <si>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</si>
  <si>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</si>
  <si>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</si>
  <si>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</si>
  <si>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</si>
  <si>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</si>
  <si>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</si>
  <si>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</si>
  <si>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</si>
  <si>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</si>
  <si>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</si>
  <si>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</si>
  <si>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</si>
  <si>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</si>
  <si>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</si>
  <si>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</si>
  <si>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</si>
  <si>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</si>
  <si>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</si>
  <si>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</si>
  <si>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</si>
  <si>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</si>
  <si>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</si>
  <si>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</si>
  <si>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</si>
  <si>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</si>
  <si>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</si>
  <si>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</si>
  <si>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</si>
  <si>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</si>
  <si>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</si>
  <si>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</si>
  <si>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</si>
  <si>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</si>
  <si>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</si>
  <si>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</si>
  <si>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</si>
  <si>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</si>
  <si>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</si>
  <si>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</si>
  <si>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</si>
  <si>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</si>
  <si>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</si>
  <si>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</si>
  <si>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</si>
  <si>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</si>
  <si>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</si>
  <si>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</si>
  <si>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</si>
  <si>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</si>
  <si>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</si>
  <si>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</si>
  <si>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</si>
  <si>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</si>
  <si>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</si>
  <si>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</si>
  <si>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</si>
  <si>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</si>
  <si>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</si>
  <si>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</si>
  <si>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</si>
  <si>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</si>
  <si>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</si>
  <si>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</si>
  <si>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</si>
  <si>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</si>
  <si>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</si>
  <si>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</si>
  <si>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</si>
  <si>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</si>
  <si>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</si>
  <si>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</si>
  <si>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</si>
  <si>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</si>
  <si>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</si>
  <si>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</si>
  <si>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</si>
  <si>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</si>
  <si>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</si>
  <si>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</si>
  <si>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</si>
  <si>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</si>
  <si>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</si>
  <si>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</si>
  <si>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</si>
  <si>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</si>
  <si>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</si>
  <si>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</si>
  <si>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</si>
  <si>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</si>
  <si>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</si>
  <si>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</si>
  <si>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</si>
  <si>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</si>
  <si>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</si>
  <si>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</si>
  <si>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</si>
  <si>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</si>
  <si>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</si>
  <si>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</si>
  <si>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</si>
  <si>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</si>
  <si>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</si>
  <si>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</si>
  <si>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</si>
  <si>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</si>
  <si>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</si>
  <si>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</si>
  <si>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</si>
  <si>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</si>
  <si>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</si>
  <si>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</si>
  <si>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</si>
  <si>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</si>
  <si>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</si>
  <si>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</si>
  <si>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</si>
  <si>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</si>
  <si>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</si>
  <si>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</si>
  <si>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</si>
  <si>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</si>
  <si>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</si>
  <si>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</si>
  <si>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</si>
  <si>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</si>
  <si>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</si>
  <si>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</si>
  <si>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</si>
  <si>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</si>
  <si>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</si>
  <si>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</si>
  <si>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</si>
  <si>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</si>
  <si>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</si>
  <si>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</si>
  <si>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</si>
  <si>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</si>
  <si>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</si>
  <si>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</si>
  <si>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</si>
  <si>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</si>
  <si>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</si>
  <si>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</si>
  <si>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</si>
  <si>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</si>
  <si>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</si>
  <si>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</si>
  <si>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</si>
  <si>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</si>
  <si>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</si>
  <si>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</si>
  <si>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</si>
  <si>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</si>
  <si>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</si>
  <si>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</si>
  <si>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</si>
  <si>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</si>
  <si>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</si>
  <si>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</si>
  <si>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</si>
  <si>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</si>
  <si>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</si>
  <si>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</si>
  <si>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</si>
  <si>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</si>
  <si>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</si>
  <si>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</si>
  <si>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</si>
  <si>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</si>
  <si>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</si>
  <si>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</si>
  <si>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</si>
  <si>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</si>
  <si>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</si>
  <si>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</si>
  <si>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</si>
  <si>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</si>
  <si>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</si>
  <si>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</si>
  <si>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</si>
  <si>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</si>
  <si>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</si>
  <si>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</si>
  <si>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</si>
  <si>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</si>
  <si>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</si>
  <si>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</si>
  <si>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</si>
  <si>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</si>
  <si>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</si>
  <si>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</si>
  <si>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</si>
  <si>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</si>
  <si>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</si>
  <si>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</si>
  <si>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</si>
  <si>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</si>
  <si>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</si>
  <si>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</si>
  <si>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</si>
  <si>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</si>
  <si>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</si>
  <si>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</si>
  <si>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</si>
  <si>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</si>
  <si>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</si>
  <si>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</si>
  <si>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</si>
  <si>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</si>
  <si>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</si>
  <si>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</si>
  <si>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</si>
  <si>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</si>
  <si>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</si>
  <si>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</si>
  <si>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</si>
  <si>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</si>
  <si>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</si>
  <si>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</si>
  <si>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</si>
  <si>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</si>
  <si>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</si>
  <si>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</si>
  <si>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</si>
  <si>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</si>
  <si>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</si>
  <si>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</si>
  <si>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</si>
  <si>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</si>
  <si>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</si>
  <si>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</si>
  <si>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</si>
  <si>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</si>
  <si>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</si>
  <si>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</si>
  <si>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</si>
  <si>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</si>
  <si>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</si>
  <si>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</si>
  <si>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</si>
  <si>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</si>
  <si>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</si>
  <si>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</si>
  <si>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</si>
  <si>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</si>
  <si>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</si>
  <si>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</si>
  <si>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</si>
  <si>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</si>
  <si>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</si>
  <si>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</si>
  <si>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</si>
  <si>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</si>
  <si>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</si>
  <si>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</si>
  <si>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</si>
  <si>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</si>
  <si>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</si>
  <si>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</si>
  <si>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</si>
  <si>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</si>
  <si>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</si>
  <si>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</si>
  <si>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</si>
  <si>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</si>
  <si>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</si>
  <si>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</si>
  <si>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</si>
  <si>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</si>
  <si>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</si>
  <si>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</si>
  <si>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</si>
  <si>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</si>
  <si>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</si>
  <si>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</si>
  <si>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</si>
  <si>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</si>
  <si>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</si>
  <si>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</si>
  <si>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</si>
  <si>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</si>
  <si>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</si>
  <si>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</si>
  <si>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</si>
  <si>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</si>
  <si>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</si>
  <si>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</si>
  <si>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</si>
  <si>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</si>
  <si>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</si>
  <si>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</si>
  <si>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</si>
  <si>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</si>
  <si>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</si>
  <si>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</si>
  <si>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</si>
  <si>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</si>
  <si>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</si>
  <si>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</si>
  <si>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</si>
  <si>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</si>
  <si>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</si>
  <si>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</si>
  <si>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</si>
  <si>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</si>
  <si>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</si>
  <si>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</si>
  <si>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</si>
  <si>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</si>
  <si>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</si>
  <si>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</si>
  <si>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</si>
  <si>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</si>
  <si>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</si>
  <si>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</si>
  <si>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</si>
  <si>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</si>
  <si>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</si>
  <si>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</si>
  <si>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</si>
  <si>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</si>
  <si>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</si>
  <si>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</si>
  <si>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</si>
  <si>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</si>
  <si>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</si>
  <si>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</si>
  <si>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</si>
  <si>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</si>
  <si>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</si>
  <si>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</si>
  <si>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</si>
  <si>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</si>
  <si>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</si>
  <si>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</si>
  <si>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</si>
  <si>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</si>
  <si>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</si>
  <si>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</si>
  <si>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</si>
  <si>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</si>
  <si>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</si>
  <si>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</si>
  <si>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</si>
  <si>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</si>
  <si>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</si>
  <si>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</si>
  <si>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</si>
  <si>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</si>
  <si>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</si>
  <si>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</si>
  <si>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</si>
  <si>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</si>
  <si>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</si>
  <si>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</si>
  <si>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</si>
  <si>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</si>
  <si>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</si>
  <si>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</si>
  <si>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</si>
  <si>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</si>
  <si>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</si>
  <si>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</si>
  <si>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</si>
  <si>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</si>
  <si>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</si>
  <si>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</si>
  <si>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</si>
  <si>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</si>
  <si>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</si>
  <si>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</si>
  <si>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</si>
  <si>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</si>
  <si>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</si>
  <si>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</si>
  <si>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</si>
  <si>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</si>
  <si>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</si>
  <si>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</si>
  <si>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</si>
  <si>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</si>
  <si>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</si>
  <si>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</si>
  <si>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</si>
  <si>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</si>
  <si>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</si>
  <si>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</si>
  <si>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</si>
  <si>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</si>
  <si>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</si>
  <si>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</si>
  <si>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</si>
  <si>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</si>
  <si>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</si>
  <si>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</si>
  <si>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</si>
  <si>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</si>
  <si>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</si>
  <si>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</si>
  <si>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</si>
  <si>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</si>
  <si>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</si>
  <si>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</si>
  <si>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</si>
  <si>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</si>
  <si>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</si>
  <si>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</si>
  <si>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</si>
  <si>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</si>
  <si>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</si>
  <si>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</si>
  <si>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</si>
  <si>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</si>
  <si>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</si>
  <si>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</si>
  <si>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</si>
  <si>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</si>
  <si>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</si>
  <si>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</si>
  <si>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</si>
  <si>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</si>
  <si>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</si>
  <si>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</si>
  <si>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</si>
  <si>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</si>
  <si>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</si>
  <si>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</si>
  <si>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</si>
  <si>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</si>
  <si>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</si>
  <si>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</si>
  <si>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</si>
  <si>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</si>
  <si>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</si>
  <si>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</si>
  <si>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</si>
  <si>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</si>
  <si>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</si>
  <si>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</si>
  <si>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</si>
  <si>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</si>
  <si>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</si>
  <si>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</si>
  <si>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</si>
  <si>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</si>
  <si>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</si>
  <si>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</si>
  <si>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</si>
  <si>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</si>
  <si>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</si>
  <si>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</si>
  <si>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</si>
  <si>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</si>
  <si>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</si>
  <si>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</si>
  <si>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</si>
  <si>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</si>
  <si>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</si>
  <si>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</si>
  <si>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</si>
  <si>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</si>
  <si>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</si>
  <si>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</si>
  <si>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</si>
  <si>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</si>
  <si>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</si>
  <si>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</si>
  <si>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</si>
  <si>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</si>
  <si>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</si>
  <si>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</si>
  <si>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</si>
  <si>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</si>
  <si>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</si>
  <si>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</si>
  <si>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</si>
  <si>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</si>
  <si>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</si>
  <si>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</si>
  <si>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</si>
  <si>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</si>
  <si>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</si>
  <si>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</si>
  <si>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</si>
  <si>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</si>
  <si>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</si>
  <si>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</si>
  <si>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</si>
  <si>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</si>
  <si>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</si>
  <si>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</si>
  <si>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</si>
  <si>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</si>
  <si>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</si>
  <si>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</si>
  <si>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</si>
  <si>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</si>
  <si>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</si>
  <si>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</si>
  <si>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</si>
  <si>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</si>
  <si>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</si>
  <si>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</si>
  <si>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</si>
  <si>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</si>
  <si>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</si>
  <si>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</si>
  <si>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</si>
  <si>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</si>
  <si>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</si>
  <si>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</si>
  <si>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</si>
  <si>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</si>
  <si>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</si>
  <si>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</si>
  <si>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</si>
  <si>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</si>
  <si>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</si>
  <si>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</si>
  <si>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</si>
  <si>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</si>
  <si>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</si>
  <si>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</si>
  <si>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</si>
  <si>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</si>
  <si>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</si>
  <si>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</si>
  <si>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</si>
  <si>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</si>
  <si>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</si>
  <si>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</si>
  <si>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</si>
  <si>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</si>
  <si>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</si>
  <si>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</si>
  <si>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</si>
  <si>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</si>
  <si>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</si>
  <si>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</si>
  <si>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</si>
  <si>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</si>
  <si>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</si>
  <si>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</si>
  <si>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</si>
  <si>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</si>
  <si>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</si>
  <si>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</si>
  <si>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</si>
  <si>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</si>
  <si>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</si>
  <si>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</si>
  <si>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</si>
  <si>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</si>
  <si>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</si>
  <si>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</si>
  <si>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</si>
  <si>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</si>
  <si>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</si>
  <si>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</si>
  <si>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</si>
  <si>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</si>
  <si>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</si>
  <si>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</si>
  <si>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</si>
  <si>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</si>
  <si>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</si>
  <si>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</si>
  <si>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</si>
  <si>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</si>
  <si>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</si>
  <si>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</si>
  <si>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</si>
  <si>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</si>
  <si>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</si>
  <si>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</si>
  <si>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</si>
  <si>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</si>
  <si>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</si>
  <si>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</si>
  <si>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</si>
  <si>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</si>
  <si>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</si>
  <si>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</si>
  <si>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</si>
  <si>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</si>
  <si>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</si>
  <si>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</si>
  <si>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</si>
  <si>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</si>
  <si>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</si>
  <si>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</si>
  <si>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</si>
  <si>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</si>
  <si>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</si>
  <si>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</si>
  <si>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</si>
  <si>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</si>
  <si>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</si>
  <si>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</si>
  <si>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</si>
  <si>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</si>
  <si>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</si>
  <si>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</si>
  <si>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</si>
  <si>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</si>
  <si>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</si>
  <si>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</si>
  <si>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</si>
  <si>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</si>
  <si>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</si>
  <si>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</si>
  <si>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</si>
  <si>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</si>
  <si>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</si>
  <si>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</si>
  <si>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</si>
  <si>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</si>
  <si>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</si>
  <si>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</si>
  <si>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</si>
  <si>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</si>
  <si>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</si>
  <si>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</si>
  <si>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</si>
  <si>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</si>
  <si>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</si>
  <si>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</si>
  <si>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</si>
  <si>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</si>
  <si>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</si>
  <si>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</si>
  <si>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</si>
  <si>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</si>
  <si>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</si>
  <si>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</si>
  <si>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</si>
  <si>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</si>
  <si>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</si>
  <si>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</si>
  <si>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</si>
  <si>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</si>
  <si>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</si>
  <si>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</si>
  <si>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</si>
  <si>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</si>
  <si>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</si>
  <si>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</si>
  <si>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</si>
  <si>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</si>
  <si>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</si>
  <si>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</si>
  <si>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</si>
  <si>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</si>
  <si>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</si>
  <si>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</si>
  <si>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</si>
  <si>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</si>
  <si>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</si>
  <si>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</si>
  <si>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</si>
  <si>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</si>
  <si>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</si>
  <si>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</si>
  <si>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</si>
  <si>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</si>
  <si>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</si>
  <si>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</si>
  <si>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</si>
  <si>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</si>
  <si>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</si>
  <si>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</si>
  <si>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</si>
  <si>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</si>
  <si>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</si>
  <si>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</si>
  <si>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</si>
  <si>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</si>
  <si>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</si>
  <si>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</si>
  <si>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</si>
  <si>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</si>
  <si>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</si>
  <si>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</si>
  <si>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</si>
  <si>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</si>
  <si>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</si>
  <si>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</si>
  <si>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</si>
  <si>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</si>
  <si>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</si>
  <si>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</si>
  <si>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</si>
  <si>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</si>
  <si>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</si>
  <si>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</si>
  <si>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</si>
  <si>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</si>
  <si>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</si>
  <si>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</si>
  <si>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</si>
  <si>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</si>
  <si>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</si>
  <si>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</si>
  <si>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</si>
  <si>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</si>
  <si>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</si>
  <si>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</si>
  <si>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</si>
  <si>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</si>
  <si>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</si>
  <si>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</si>
  <si>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</si>
  <si>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</si>
  <si>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</si>
  <si>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</si>
  <si>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</si>
  <si>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</si>
  <si>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</si>
  <si>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</si>
  <si>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</si>
  <si>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</si>
  <si>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</si>
  <si>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</si>
  <si>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</si>
  <si>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</si>
  <si>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</si>
  <si>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</si>
  <si>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</si>
  <si>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</si>
  <si>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</si>
  <si>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</si>
  <si>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</si>
  <si>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</si>
  <si>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</si>
  <si>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</si>
  <si>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</si>
  <si>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</si>
  <si>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</si>
  <si>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</si>
  <si>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</si>
  <si>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</si>
  <si>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</si>
  <si>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</si>
  <si>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</si>
  <si>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</si>
  <si>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</si>
  <si>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</si>
  <si>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</si>
  <si>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</si>
  <si>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</si>
  <si>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</si>
  <si>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</si>
  <si>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</si>
  <si>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</si>
  <si>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</si>
  <si>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</si>
  <si>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</si>
  <si>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</si>
  <si>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</si>
  <si>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</si>
  <si>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</si>
  <si>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</si>
  <si>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</si>
  <si>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</si>
  <si>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</si>
  <si>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</si>
  <si>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</si>
  <si>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</si>
  <si>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</si>
  <si>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</si>
  <si>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</si>
  <si>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</si>
  <si>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</si>
  <si>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</si>
  <si>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</si>
  <si>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</si>
  <si>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</si>
  <si>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</si>
  <si>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</si>
  <si>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</si>
  <si>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</si>
  <si>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</si>
  <si>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</si>
  <si>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</si>
  <si>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</si>
  <si>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</si>
  <si>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</si>
  <si>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</si>
  <si>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</si>
  <si>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</si>
  <si>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</si>
  <si>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</si>
  <si>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</si>
  <si>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</si>
  <si>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</si>
  <si>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</si>
  <si>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</si>
  <si>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</si>
  <si>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</si>
  <si>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</si>
  <si>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</si>
  <si>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</si>
  <si>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</si>
  <si>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</si>
  <si>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</si>
  <si>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</si>
  <si>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</si>
  <si>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</si>
  <si>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</si>
  <si>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</si>
  <si>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</si>
  <si>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</si>
  <si>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</si>
  <si>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</si>
  <si>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</si>
  <si>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</si>
  <si>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</si>
  <si>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</si>
  <si>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</si>
  <si>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</si>
  <si>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</si>
  <si>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</si>
  <si>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</si>
  <si>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</si>
  <si>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</si>
  <si>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</si>
  <si>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</si>
  <si>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</si>
  <si>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</si>
  <si>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</si>
  <si>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</si>
  <si>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</si>
  <si>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</si>
  <si>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</si>
  <si>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</si>
  <si>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</si>
  <si>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</si>
  <si>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</si>
  <si>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</si>
  <si>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</si>
  <si>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</si>
  <si>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</si>
  <si>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</si>
  <si>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</si>
  <si>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</si>
  <si>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</si>
  <si>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</si>
  <si>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</si>
  <si>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</si>
  <si>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</si>
  <si>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</si>
  <si>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</si>
  <si>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</si>
  <si>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</si>
  <si>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</si>
  <si>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</si>
  <si>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</si>
  <si>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</si>
  <si>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</si>
  <si>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</si>
  <si>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</si>
  <si>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</si>
  <si>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</si>
  <si>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</si>
  <si>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</si>
  <si>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</si>
  <si>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</si>
  <si>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</si>
  <si>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</si>
  <si>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</si>
  <si>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</si>
  <si>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</si>
  <si>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</si>
  <si>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</si>
  <si>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</si>
  <si>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</si>
  <si>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</si>
  <si>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</si>
  <si>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</si>
  <si>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</si>
  <si>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</si>
  <si>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</si>
  <si>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</si>
  <si>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</si>
  <si>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</si>
  <si>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</si>
  <si>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</si>
  <si>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</si>
  <si>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</si>
  <si>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</si>
  <si>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</si>
  <si>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</si>
  <si>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</si>
  <si>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</si>
  <si>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</si>
  <si>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</si>
  <si>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</si>
  <si>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</si>
  <si>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</si>
  <si>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</si>
  <si>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</si>
  <si>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</si>
  <si>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</si>
  <si>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</si>
  <si>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</si>
  <si>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</si>
  <si>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</si>
  <si>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</si>
  <si>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</si>
  <si>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</si>
  <si>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</si>
  <si>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</si>
  <si>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</si>
  <si>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</si>
  <si>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</si>
  <si>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</si>
  <si>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</si>
  <si>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</si>
  <si>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</si>
  <si>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</si>
  <si>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</si>
  <si>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</si>
  <si>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</si>
  <si>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</si>
  <si>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</si>
  <si>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</si>
  <si>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</si>
  <si>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</si>
  <si>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</si>
  <si>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</si>
  <si>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</si>
  <si>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</si>
  <si>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</si>
  <si>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</si>
  <si>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</si>
  <si>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</si>
  <si>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</si>
  <si>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</si>
  <si>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</si>
  <si>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</si>
  <si>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</si>
  <si>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</si>
  <si>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</si>
  <si>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</si>
  <si>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</si>
  <si>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</si>
  <si>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</si>
  <si>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</si>
  <si>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</si>
  <si>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</si>
  <si>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</si>
  <si>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</si>
  <si>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</si>
  <si>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</si>
  <si>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</si>
  <si>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</si>
  <si>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</si>
  <si>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</si>
  <si>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</si>
  <si>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</si>
  <si>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</si>
  <si>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</si>
  <si>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</si>
  <si>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</si>
  <si>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</si>
  <si>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</si>
  <si>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</si>
  <si>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</si>
  <si>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</si>
  <si>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</si>
  <si>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</si>
  <si>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</si>
  <si>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</si>
  <si>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</si>
  <si>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</si>
  <si>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</si>
  <si>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</si>
  <si>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</si>
  <si>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</si>
  <si>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</si>
  <si>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</si>
  <si>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</si>
  <si>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</si>
  <si>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</si>
  <si>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</si>
  <si>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</si>
  <si>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</si>
  <si>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</si>
  <si>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</si>
  <si>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</si>
  <si>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</si>
  <si>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</si>
  <si>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</si>
  <si>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</si>
  <si>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</si>
  <si>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</si>
  <si>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</si>
  <si>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</si>
  <si>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</si>
  <si>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</si>
  <si>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</si>
  <si>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</si>
  <si>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</si>
  <si>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</si>
  <si>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</si>
  <si>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</si>
  <si>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</si>
  <si>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</si>
  <si>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</si>
  <si>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</si>
  <si>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</si>
  <si>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</si>
  <si>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</si>
  <si>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</si>
  <si>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</si>
  <si>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</si>
  <si>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</si>
  <si>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</si>
  <si>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</si>
  <si>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</si>
  <si>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</si>
  <si>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</si>
  <si>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</si>
  <si>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</si>
  <si>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</si>
  <si>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</si>
  <si>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</si>
  <si>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</si>
  <si>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</si>
  <si>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</si>
  <si>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</si>
  <si>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</si>
  <si>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</si>
  <si>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</si>
  <si>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</si>
  <si>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</si>
  <si>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</si>
  <si>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</si>
  <si>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</si>
  <si>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</si>
  <si>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</si>
  <si>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</si>
  <si>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</si>
  <si>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</si>
  <si>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</si>
  <si>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</si>
  <si>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</si>
  <si>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</si>
  <si>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</si>
  <si>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</si>
  <si>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</si>
  <si>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</si>
  <si>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</si>
  <si>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</si>
  <si>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</si>
  <si>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</si>
  <si>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</si>
  <si>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</si>
  <si>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</si>
  <si>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</si>
  <si>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</si>
  <si>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</si>
  <si>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</si>
  <si>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</si>
  <si>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</si>
  <si>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</si>
  <si>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</si>
  <si>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</si>
  <si>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</si>
  <si>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</si>
  <si>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</si>
  <si>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</si>
  <si>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</si>
  <si>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</si>
  <si>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</si>
  <si>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</si>
  <si>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</si>
  <si>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</si>
  <si>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</si>
  <si>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</si>
  <si>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</si>
  <si>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</si>
  <si>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</si>
  <si>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</si>
  <si>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</si>
  <si>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</si>
  <si>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</si>
  <si>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</si>
  <si>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</si>
  <si>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</si>
  <si>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</si>
  <si>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</si>
  <si>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</si>
  <si>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</si>
  <si>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</si>
  <si>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</si>
  <si>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</si>
  <si>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</si>
  <si>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</si>
  <si>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</si>
  <si>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</si>
  <si>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</si>
  <si>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</si>
  <si>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</si>
  <si>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</si>
  <si>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</si>
  <si>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</si>
  <si>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</si>
  <si>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</si>
  <si>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</si>
  <si>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</si>
  <si>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</si>
  <si>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</si>
  <si>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</si>
  <si>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</si>
  <si>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</si>
  <si>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</si>
  <si>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</si>
  <si>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</si>
  <si>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</si>
  <si>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</si>
  <si>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</si>
  <si>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</si>
  <si>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</si>
  <si>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</si>
  <si>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</si>
  <si>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</si>
  <si>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</si>
  <si>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</si>
  <si>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</si>
  <si>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</si>
  <si>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</si>
  <si>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</si>
  <si>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</si>
  <si>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</si>
  <si>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</si>
  <si>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</si>
  <si>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</si>
  <si>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</si>
  <si>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</si>
  <si>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</si>
  <si>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</si>
  <si>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</si>
  <si>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</si>
  <si>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</si>
  <si>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</si>
  <si>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</si>
  <si>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</si>
  <si>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</si>
  <si>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</si>
  <si>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</si>
  <si>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</si>
  <si>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</si>
  <si>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</si>
  <si>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</si>
  <si>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</si>
  <si>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</si>
  <si>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</si>
  <si>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</si>
  <si>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</si>
  <si>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</si>
  <si>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</si>
  <si>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</si>
  <si>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</si>
  <si>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</si>
  <si>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</si>
  <si>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</si>
  <si>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</si>
  <si>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</si>
  <si>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</si>
  <si>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</si>
  <si>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</si>
  <si>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</si>
  <si>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</si>
  <si>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</si>
  <si>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</si>
  <si>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</si>
  <si>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</si>
  <si>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</si>
  <si>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</si>
  <si>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</si>
  <si>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</si>
  <si>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</si>
  <si>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</si>
  <si>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</si>
  <si>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</si>
  <si>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</si>
  <si>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</si>
  <si>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</si>
  <si>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</si>
  <si>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</si>
  <si>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</si>
  <si>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</si>
  <si>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</si>
  <si>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</si>
  <si>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</si>
  <si>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</si>
  <si>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</si>
  <si>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</si>
  <si>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</si>
  <si>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</si>
  <si>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</si>
  <si>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</si>
  <si>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</si>
  <si>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</si>
  <si>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</si>
  <si>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</si>
  <si>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</si>
  <si>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</si>
  <si>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</si>
  <si>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</si>
  <si>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</si>
  <si>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</si>
  <si>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</si>
  <si>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</si>
  <si>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</si>
  <si>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</si>
  <si>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</si>
  <si>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</si>
  <si>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</si>
  <si>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</si>
  <si>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</si>
  <si>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</si>
  <si>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</si>
  <si>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</si>
  <si>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</si>
  <si>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</si>
  <si>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</si>
  <si>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</si>
  <si>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</si>
  <si>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</si>
  <si>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</si>
  <si>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</si>
  <si>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</si>
  <si>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</si>
  <si>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</si>
  <si>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</si>
  <si>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</si>
  <si>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</si>
  <si>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</si>
  <si>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</si>
  <si>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</si>
  <si>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</si>
  <si>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</si>
  <si>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</si>
  <si>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</si>
  <si>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</si>
  <si>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</si>
  <si>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</si>
  <si>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</si>
  <si>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</si>
  <si>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</si>
  <si>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</si>
  <si>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</si>
  <si>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</si>
  <si>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</si>
  <si>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</si>
  <si>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</si>
  <si>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</si>
  <si>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</si>
  <si>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</si>
  <si>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</si>
  <si>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</si>
  <si>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</si>
  <si>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</si>
  <si>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</si>
  <si>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</si>
  <si>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</si>
  <si>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</si>
  <si>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</si>
  <si>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</si>
  <si>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</si>
  <si>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</si>
  <si>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</si>
  <si>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</si>
  <si>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</si>
  <si>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</si>
  <si>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</si>
  <si>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</si>
  <si>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</si>
  <si>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</si>
  <si>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</si>
  <si>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</si>
  <si>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</si>
  <si>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</si>
  <si>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</si>
  <si>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</si>
  <si>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</si>
  <si>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</si>
  <si>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</si>
  <si>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</si>
  <si>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</si>
  <si>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</si>
  <si>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</si>
  <si>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</si>
  <si>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</si>
  <si>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</si>
  <si>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</si>
  <si>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</si>
  <si>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</si>
  <si>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</si>
  <si>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</si>
  <si>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</si>
  <si>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</si>
  <si>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</si>
  <si>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</si>
  <si>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</si>
  <si>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</si>
  <si>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</si>
  <si>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</si>
  <si>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</si>
  <si>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</si>
  <si>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</si>
  <si>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</si>
  <si>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</si>
  <si>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</si>
  <si>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</si>
  <si>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</si>
  <si>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</si>
  <si>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</si>
  <si>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</si>
  <si>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</si>
  <si>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</si>
  <si>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</si>
  <si>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</si>
  <si>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</si>
  <si>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</si>
  <si>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</si>
  <si>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</si>
  <si>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</si>
  <si>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</si>
  <si>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</si>
  <si>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</si>
  <si>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</si>
  <si>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</si>
  <si>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</si>
  <si>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</si>
  <si>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</si>
  <si>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</si>
  <si>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</si>
  <si>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</si>
  <si>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</si>
  <si>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</si>
  <si>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</si>
  <si>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</si>
  <si>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</si>
  <si>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</si>
  <si>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</si>
  <si>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</si>
  <si>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</si>
  <si>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</si>
  <si>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</si>
  <si>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</si>
  <si>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</si>
  <si>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</si>
  <si>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</si>
  <si>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</si>
  <si>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</si>
  <si>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</si>
  <si>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</si>
  <si>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</si>
  <si>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</si>
  <si>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</si>
  <si>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</si>
  <si>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</si>
  <si>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</si>
  <si>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</si>
  <si>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</si>
  <si>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</si>
  <si>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</si>
  <si>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</si>
  <si>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</si>
  <si>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</si>
  <si>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</si>
  <si>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</si>
  <si>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</si>
  <si>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</si>
  <si>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</si>
  <si>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</si>
  <si>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</si>
  <si>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</si>
  <si>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</si>
  <si>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</si>
  <si>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</si>
  <si>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</si>
  <si>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</si>
  <si>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</si>
  <si>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</si>
  <si>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</si>
  <si>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</si>
  <si>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</si>
  <si>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</si>
  <si>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</si>
  <si>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</si>
  <si>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</si>
  <si>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</si>
  <si>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</si>
  <si>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</si>
  <si>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</si>
  <si>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</si>
  <si>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</si>
  <si>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</si>
  <si>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</si>
  <si>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</si>
  <si>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</si>
  <si>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</si>
  <si>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</si>
  <si>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</si>
  <si>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</si>
  <si>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</si>
  <si>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</si>
  <si>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</si>
  <si>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</si>
  <si>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</si>
  <si>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</si>
  <si>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</si>
  <si>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</si>
  <si>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</si>
  <si>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</si>
  <si>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</si>
  <si>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</si>
  <si>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</si>
  <si>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</si>
  <si>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</si>
  <si>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</si>
  <si>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</si>
  <si>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</si>
  <si>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</si>
  <si>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</si>
  <si>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</si>
  <si>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</si>
  <si>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</si>
  <si>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</si>
  <si>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</si>
  <si>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</si>
  <si>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</si>
  <si>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</si>
  <si>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</si>
  <si>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</si>
  <si>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</si>
  <si>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</si>
  <si>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</si>
  <si>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</si>
  <si>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</si>
  <si>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</si>
  <si>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</si>
  <si>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</si>
  <si>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</si>
  <si>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</si>
  <si>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</si>
  <si>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</si>
  <si>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</si>
  <si>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</si>
  <si>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</si>
  <si>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</si>
  <si>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</si>
  <si>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</si>
  <si>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</si>
  <si>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</si>
  <si>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</si>
  <si>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</si>
  <si>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</si>
  <si>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</si>
  <si>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</si>
  <si>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</si>
  <si>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</si>
  <si>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</si>
  <si>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</si>
  <si>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</si>
  <si>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</si>
  <si>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</si>
  <si>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</si>
  <si>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</si>
  <si>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</si>
  <si>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</si>
  <si>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</si>
  <si>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</si>
  <si>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</si>
  <si>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</si>
  <si>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</si>
  <si>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</si>
  <si>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</si>
  <si>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</si>
  <si>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</si>
  <si>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</si>
  <si>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</si>
  <si>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</si>
  <si>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</si>
  <si>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</si>
  <si>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</si>
  <si>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</si>
  <si>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</si>
  <si>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</si>
  <si>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</si>
  <si>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</si>
  <si>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</si>
  <si>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</si>
  <si>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</si>
  <si>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</si>
  <si>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</si>
  <si>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</si>
  <si>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</si>
  <si>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</si>
  <si>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</si>
  <si>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</si>
  <si>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</si>
  <si>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</si>
  <si>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</si>
  <si>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</si>
  <si>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</si>
  <si>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</si>
  <si>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</si>
  <si>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</si>
  <si>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</si>
  <si>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</si>
  <si>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</si>
  <si>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</si>
  <si>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</si>
  <si>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</si>
  <si>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</si>
  <si>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</si>
  <si>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</si>
  <si>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</si>
  <si>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</si>
  <si>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</si>
  <si>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</si>
  <si>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</si>
  <si>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</si>
  <si>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</si>
  <si>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</si>
  <si>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</si>
  <si>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</si>
  <si>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</si>
  <si>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</si>
  <si>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</si>
  <si>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</si>
  <si>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</si>
  <si>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</si>
  <si>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</si>
  <si>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</si>
  <si>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</si>
  <si>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</si>
  <si>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</si>
  <si>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</si>
  <si>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</si>
  <si>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</si>
  <si>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</si>
  <si>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</si>
  <si>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</si>
  <si>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</si>
  <si>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</si>
  <si>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</si>
  <si>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</si>
  <si>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</si>
  <si>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</si>
  <si>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</si>
  <si>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</si>
  <si>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</si>
  <si>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</si>
  <si>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</si>
  <si>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</si>
  <si>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</si>
  <si>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</si>
  <si>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</si>
  <si>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</si>
  <si>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</si>
  <si>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</si>
  <si>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</si>
  <si>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</si>
  <si>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</si>
  <si>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</si>
  <si>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</si>
  <si>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</si>
  <si>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</si>
  <si>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</si>
  <si>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</si>
  <si>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</si>
  <si>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</si>
  <si>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</si>
  <si>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</si>
  <si>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</si>
  <si>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</si>
  <si>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</si>
  <si>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</si>
  <si>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</si>
  <si>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</si>
  <si>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</si>
  <si>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</si>
  <si>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</si>
  <si>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</si>
  <si>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</si>
  <si>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</si>
  <si>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</si>
  <si>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</si>
  <si>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</si>
  <si>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</si>
  <si>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</si>
  <si>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</si>
  <si>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</si>
  <si>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</si>
  <si>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</si>
  <si>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</si>
  <si>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</si>
  <si>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</si>
  <si>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</si>
  <si>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</si>
  <si>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</si>
  <si>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</si>
  <si>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</si>
  <si>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</si>
  <si>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</si>
  <si>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</si>
  <si>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</si>
  <si>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</si>
  <si>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</si>
  <si>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</si>
  <si>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</si>
  <si>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</si>
  <si>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</si>
  <si>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</si>
  <si>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</si>
  <si>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</si>
  <si>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</si>
  <si>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</si>
  <si>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</si>
  <si>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</si>
  <si>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</si>
  <si>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</si>
  <si>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</si>
  <si>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</si>
  <si>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</si>
  <si>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</si>
  <si>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</si>
  <si>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</si>
  <si>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</si>
  <si>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</si>
  <si>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</si>
  <si>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</si>
  <si>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</si>
  <si>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</si>
  <si>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</si>
  <si>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</si>
  <si>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</si>
  <si>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</si>
  <si>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</si>
  <si>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</si>
  <si>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</si>
  <si>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</si>
  <si>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</si>
  <si>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</si>
  <si>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</si>
  <si>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</si>
  <si>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</si>
  <si>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</si>
  <si>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</si>
  <si>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</si>
  <si>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</si>
  <si>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</si>
  <si>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</si>
  <si>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</si>
  <si>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</si>
  <si>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</si>
  <si>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</si>
  <si>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</si>
  <si>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</si>
  <si>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</si>
  <si>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</si>
  <si>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</si>
  <si>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</si>
  <si>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</si>
  <si>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</si>
  <si>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</si>
  <si>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</si>
  <si>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</si>
  <si>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</si>
  <si>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</si>
  <si>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</si>
  <si>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</si>
  <si>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</si>
  <si>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</si>
  <si>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</si>
  <si>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</si>
  <si>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</si>
  <si>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</si>
  <si>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</si>
  <si>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</si>
  <si>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</si>
  <si>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</si>
  <si>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</si>
  <si>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</si>
  <si>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</si>
  <si>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</si>
  <si>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</si>
  <si>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</si>
  <si>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</si>
  <si>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</si>
  <si>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</si>
  <si>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</si>
  <si>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</si>
  <si>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</si>
  <si>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</si>
  <si>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</si>
  <si>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</si>
  <si>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</si>
  <si>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</si>
  <si>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</si>
  <si>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</si>
  <si>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</si>
  <si>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</si>
  <si>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</si>
  <si>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</si>
  <si>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</si>
  <si>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</si>
  <si>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</si>
  <si>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</si>
  <si>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</si>
  <si>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</si>
  <si>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</si>
  <si>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</si>
  <si>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</si>
  <si>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</si>
  <si>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</si>
  <si>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</si>
  <si>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</si>
  <si>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</si>
  <si>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</si>
  <si>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</si>
  <si>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</si>
  <si>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</si>
  <si>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</si>
  <si>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</si>
  <si>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</si>
  <si>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</si>
  <si>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</si>
  <si>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</si>
  <si>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</si>
  <si>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</si>
  <si>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</si>
  <si>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</si>
  <si>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</si>
  <si>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</si>
  <si>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</si>
  <si>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</si>
  <si>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</si>
  <si>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</si>
  <si>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</si>
  <si>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</si>
  <si>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</si>
  <si>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</si>
  <si>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</si>
  <si>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</si>
  <si>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</si>
  <si>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</si>
  <si>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</si>
  <si>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</si>
  <si>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</si>
  <si>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</si>
  <si>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</si>
  <si>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</si>
  <si>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</si>
  <si>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</si>
  <si>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</si>
  <si>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</si>
  <si>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</si>
  <si>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</si>
  <si>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</si>
  <si>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</si>
  <si>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</si>
  <si>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</si>
  <si>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</si>
  <si>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</si>
  <si>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</si>
  <si>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</si>
  <si>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</si>
  <si>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</si>
  <si>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</si>
  <si>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</si>
  <si>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</si>
  <si>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</si>
  <si>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</si>
  <si>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</si>
  <si>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</si>
  <si>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</si>
  <si>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</si>
  <si>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</si>
  <si>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</si>
  <si>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</si>
  <si>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</si>
  <si>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</si>
  <si>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</si>
  <si>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</si>
  <si>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</si>
  <si>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</si>
  <si>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</si>
  <si>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</si>
  <si>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</si>
  <si>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</si>
  <si>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</si>
  <si>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</si>
  <si>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</si>
  <si>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</si>
  <si>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</si>
  <si>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</si>
  <si>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</si>
  <si>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</si>
  <si>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</si>
  <si>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</si>
  <si>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</si>
  <si>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</si>
  <si>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</si>
  <si>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</si>
  <si>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</si>
  <si>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</si>
  <si>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</si>
  <si>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</si>
  <si>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</si>
  <si>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</si>
  <si>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</si>
  <si>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</si>
  <si>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</si>
  <si>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</si>
  <si>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</si>
  <si>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</si>
  <si>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</si>
  <si>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</si>
  <si>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</si>
  <si>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</si>
  <si>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</si>
  <si>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</si>
  <si>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</si>
  <si>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</si>
  <si>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</si>
  <si>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</si>
  <si>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</si>
  <si>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</si>
  <si>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</si>
  <si>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</si>
  <si>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</si>
  <si>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</si>
  <si>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</si>
  <si>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</si>
  <si>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</si>
  <si>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</si>
  <si>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</si>
  <si>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</si>
  <si>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</si>
  <si>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</si>
  <si>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</si>
  <si>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</si>
  <si>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</si>
  <si>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</si>
  <si>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</si>
  <si>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</si>
  <si>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</si>
  <si>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</si>
  <si>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</si>
  <si>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</si>
  <si>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</si>
  <si>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</si>
  <si>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</si>
  <si>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</si>
  <si>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</si>
  <si>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</si>
  <si>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</si>
  <si>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</si>
  <si>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</si>
  <si>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</si>
  <si>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</si>
  <si>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</si>
  <si>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</si>
  <si>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</si>
  <si>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</si>
  <si>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</si>
  <si>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</si>
  <si>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</si>
  <si>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</si>
  <si>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</si>
  <si>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</si>
  <si>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</si>
  <si>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</si>
  <si>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</si>
  <si>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</si>
  <si>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</si>
  <si>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</si>
  <si>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</si>
  <si>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</si>
  <si>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</si>
  <si>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</si>
  <si>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</si>
  <si>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</si>
  <si>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</si>
  <si>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</si>
  <si>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</si>
  <si>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</si>
  <si>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</si>
  <si>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</si>
  <si>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</si>
  <si>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</si>
  <si>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</si>
  <si>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</si>
  <si>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</si>
  <si>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</si>
  <si>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</si>
  <si>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</si>
  <si>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</si>
  <si>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</si>
  <si>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</si>
  <si>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</si>
  <si>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</si>
  <si>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</si>
  <si>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</si>
  <si>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</si>
  <si>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</si>
  <si>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</si>
  <si>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</si>
  <si>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</si>
  <si>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</si>
  <si>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</si>
  <si>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</si>
  <si>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</si>
  <si>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</si>
  <si>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</si>
  <si>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</si>
  <si>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</si>
  <si>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</si>
  <si>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</si>
  <si>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</si>
  <si>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</si>
  <si>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</si>
  <si>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</si>
  <si>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</si>
  <si>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</si>
  <si>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</si>
  <si>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</si>
  <si>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</si>
  <si>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</si>
  <si>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</si>
  <si>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</si>
  <si>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</si>
  <si>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</si>
  <si>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</si>
  <si>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</si>
  <si>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</si>
  <si>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</si>
  <si>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</si>
  <si>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</si>
  <si>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</si>
  <si>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</si>
  <si>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</si>
  <si>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</si>
  <si>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</si>
  <si>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</si>
  <si>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</si>
  <si>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</si>
  <si>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</si>
  <si>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</si>
  <si>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</si>
  <si>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</si>
  <si>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</si>
  <si>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</si>
  <si>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</si>
  <si>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</si>
  <si>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</si>
  <si>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</si>
  <si>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</si>
  <si>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</si>
  <si>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</si>
  <si>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</si>
  <si>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</si>
  <si>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</si>
  <si>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</si>
  <si>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</si>
  <si>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</si>
  <si>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</si>
  <si>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</si>
  <si>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</si>
  <si>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</si>
  <si>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</si>
  <si>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</si>
  <si>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</si>
  <si>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</si>
  <si>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</si>
  <si>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</si>
  <si>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</si>
  <si>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</si>
  <si>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</si>
  <si>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</si>
  <si>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</si>
  <si>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</si>
  <si>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</si>
  <si>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</si>
  <si>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</si>
  <si>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</si>
  <si>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</si>
  <si>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</si>
  <si>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</si>
  <si>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</si>
  <si>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</si>
  <si>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</si>
  <si>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</si>
  <si>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</si>
  <si>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</si>
  <si>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</si>
  <si>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</si>
  <si>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</si>
  <si>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</si>
  <si>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</si>
  <si>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</si>
  <si>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</si>
  <si>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</si>
  <si>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</si>
  <si>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</si>
  <si>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</si>
  <si>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</si>
  <si>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</si>
  <si>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</si>
  <si>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</si>
  <si>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</si>
  <si>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</si>
  <si>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</si>
  <si>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</si>
  <si>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</si>
  <si>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</si>
  <si>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</si>
  <si>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</si>
  <si>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</si>
  <si>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</si>
  <si>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</si>
  <si>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</si>
  <si>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</si>
  <si>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</si>
  <si>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</si>
  <si>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</si>
  <si>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</si>
  <si>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</si>
  <si>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</si>
  <si>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</si>
  <si>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</si>
  <si>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</si>
  <si>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</si>
  <si>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</si>
  <si>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</si>
  <si>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</si>
  <si>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</si>
  <si>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</si>
  <si>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</si>
  <si>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</si>
  <si>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</si>
  <si>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</si>
  <si>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</si>
  <si>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</si>
  <si>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</si>
  <si>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</si>
  <si>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</si>
  <si>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</si>
  <si>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</si>
  <si>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</si>
  <si>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</si>
  <si>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</si>
  <si>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</si>
  <si>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</si>
  <si>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</si>
  <si>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</si>
  <si>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</si>
  <si>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</si>
  <si>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</si>
  <si>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</si>
  <si>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</si>
  <si>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</si>
  <si>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</si>
  <si>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</si>
  <si>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</si>
  <si>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</si>
  <si>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</si>
  <si>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</si>
  <si>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</si>
  <si>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</si>
  <si>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</si>
  <si>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</si>
  <si>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</si>
  <si>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</si>
  <si>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</si>
  <si>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</si>
  <si>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</si>
  <si>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</si>
  <si>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</si>
  <si>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</si>
  <si>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</si>
  <si>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</si>
  <si>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</si>
  <si>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</si>
  <si>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</si>
  <si>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</si>
  <si>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</si>
  <si>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</si>
  <si>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</si>
  <si>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</si>
  <si>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</si>
  <si>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</si>
  <si>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</si>
  <si>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</si>
  <si>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</si>
  <si>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</si>
  <si>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</si>
  <si>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</si>
  <si>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</si>
  <si>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</si>
  <si>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</si>
  <si>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</si>
  <si>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</si>
  <si>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</si>
  <si>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</si>
  <si>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</si>
  <si>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</si>
  <si>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</si>
  <si>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</si>
  <si>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</si>
  <si>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</si>
  <si>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</si>
  <si>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</si>
  <si>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</si>
  <si>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</si>
  <si>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</si>
  <si>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</si>
  <si>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</si>
  <si>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</si>
  <si>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</si>
  <si>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</si>
  <si>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</si>
  <si>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</si>
  <si>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</si>
  <si>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</si>
  <si>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</si>
  <si>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</si>
  <si>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</si>
  <si>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</si>
  <si>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</si>
  <si>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</si>
  <si>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</si>
  <si>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</si>
  <si>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</si>
  <si>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</si>
  <si>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</si>
  <si>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</si>
  <si>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</si>
  <si>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</si>
  <si>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</si>
  <si>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</si>
  <si>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</si>
  <si>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</si>
  <si>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</si>
  <si>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</si>
  <si>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</si>
  <si>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</si>
  <si>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</si>
  <si>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</si>
  <si>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</si>
  <si>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</si>
  <si>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</si>
  <si>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</si>
  <si>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</si>
  <si>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</si>
  <si>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</si>
  <si>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</si>
  <si>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</si>
  <si>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</si>
  <si>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</si>
  <si>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</si>
  <si>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</si>
  <si>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</si>
  <si>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</si>
  <si>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</si>
  <si>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</si>
  <si>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</si>
  <si>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</si>
  <si>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</si>
  <si>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</si>
  <si>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</si>
  <si>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</si>
  <si>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</si>
  <si>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</si>
  <si>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</si>
  <si>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</si>
  <si>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</si>
  <si>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</si>
  <si>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</si>
  <si>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</si>
  <si>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</si>
  <si>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</si>
  <si>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</si>
  <si>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</si>
  <si>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</si>
  <si>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</si>
  <si>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</si>
  <si>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</si>
  <si>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</si>
  <si>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</si>
  <si>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</si>
  <si>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</si>
  <si>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</si>
  <si>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</si>
  <si>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</si>
  <si>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</si>
  <si>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</si>
  <si>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</si>
  <si>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</si>
  <si>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</si>
  <si>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</si>
  <si>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</si>
  <si>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</si>
  <si>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</si>
  <si>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</si>
  <si>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</si>
  <si>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</si>
  <si>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</si>
  <si>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</si>
  <si>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</si>
  <si>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</si>
  <si>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</si>
  <si>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</si>
  <si>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</si>
  <si>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</si>
  <si>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</si>
  <si>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</si>
  <si>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</si>
  <si>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</si>
  <si>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</si>
  <si>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</si>
  <si>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</si>
  <si>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</si>
  <si>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</si>
  <si>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</si>
  <si>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</si>
  <si>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</si>
  <si>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</si>
  <si>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</si>
  <si>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</si>
  <si>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</si>
  <si>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</si>
  <si>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</si>
  <si>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</si>
  <si>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</si>
  <si>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</si>
  <si>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</si>
  <si>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</si>
  <si>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</si>
  <si>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</si>
  <si>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</si>
  <si>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</si>
  <si>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</si>
  <si>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</si>
  <si>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</si>
  <si>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</si>
  <si>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</si>
  <si>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</si>
  <si>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</si>
  <si>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</si>
  <si>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</si>
  <si>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</si>
  <si>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</si>
  <si>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</si>
  <si>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</si>
  <si>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</si>
  <si>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</si>
  <si>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</si>
  <si>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</si>
  <si>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</si>
  <si>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</si>
  <si>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</si>
  <si>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</si>
  <si>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</si>
  <si>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</si>
  <si>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</si>
  <si>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</si>
  <si>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</si>
  <si>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</si>
  <si>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</si>
  <si>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</si>
  <si>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</si>
  <si>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</si>
  <si>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</si>
  <si>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</si>
  <si>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</si>
  <si>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</si>
  <si>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</si>
  <si>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</si>
  <si>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</si>
  <si>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</si>
  <si>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</si>
  <si>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</si>
  <si>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</si>
  <si>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</si>
  <si>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</si>
  <si>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</si>
  <si>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</si>
  <si>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</si>
  <si>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</si>
  <si>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</si>
  <si>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</si>
  <si>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</si>
  <si>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</si>
  <si>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</si>
  <si>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</si>
  <si>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</si>
  <si>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</si>
  <si>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</si>
  <si>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</si>
  <si>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</si>
  <si>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</si>
  <si>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</si>
  <si>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</si>
  <si>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</si>
  <si>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</si>
  <si>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</si>
  <si>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</si>
  <si>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</si>
  <si>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</si>
  <si>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</si>
  <si>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</si>
  <si>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</si>
  <si>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</si>
  <si>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</si>
  <si>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</si>
  <si>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</si>
  <si>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</si>
  <si>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</si>
  <si>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</si>
  <si>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</si>
  <si>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</si>
  <si>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</si>
  <si>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</si>
  <si>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</si>
  <si>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</si>
  <si>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</si>
  <si>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</si>
  <si>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</si>
  <si>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</si>
  <si>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</si>
  <si>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</si>
  <si>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</si>
  <si>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</si>
  <si>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</si>
  <si>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</si>
  <si>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</si>
  <si>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</si>
  <si>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</si>
  <si>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</si>
  <si>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</si>
  <si>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</si>
  <si>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</si>
  <si>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</si>
  <si>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</si>
  <si>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</si>
  <si>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</si>
  <si>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</si>
  <si>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</si>
  <si>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</si>
  <si>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</si>
  <si>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</si>
  <si>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</si>
  <si>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</si>
  <si>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</si>
  <si>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</si>
  <si>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</si>
  <si>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</si>
  <si>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</si>
  <si>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</si>
  <si>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</si>
  <si>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</si>
  <si>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</si>
  <si>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</si>
  <si>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</si>
  <si>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</si>
  <si>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</si>
  <si>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</si>
  <si>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</si>
  <si>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</si>
  <si>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</si>
  <si>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</si>
  <si>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</si>
  <si>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</si>
  <si>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</si>
  <si>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</si>
  <si>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</si>
  <si>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</si>
  <si>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</si>
  <si>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</si>
  <si>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</si>
  <si>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</si>
  <si>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</si>
  <si>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</si>
  <si>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</si>
  <si>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</si>
  <si>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</si>
  <si>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</si>
  <si>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</si>
  <si>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</si>
  <si>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</si>
  <si>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</si>
  <si>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</si>
  <si>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</si>
  <si>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</si>
  <si>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</si>
  <si>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</si>
  <si>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</si>
  <si>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</si>
  <si>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</si>
  <si>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</si>
  <si>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</si>
  <si>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</si>
  <si>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</si>
  <si>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</si>
  <si>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</si>
  <si>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</si>
  <si>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</si>
  <si>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</si>
  <si>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</si>
  <si>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</si>
  <si>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</si>
  <si>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</si>
  <si>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</si>
  <si>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</si>
  <si>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</si>
  <si>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</si>
  <si>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</si>
  <si>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</si>
  <si>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</si>
  <si>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</si>
  <si>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</si>
  <si>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</si>
  <si>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</si>
  <si>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</si>
  <si>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</si>
  <si>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</si>
  <si>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</si>
  <si>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</si>
  <si>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</si>
  <si>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</si>
  <si>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</si>
  <si>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</si>
  <si>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</si>
  <si>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</si>
  <si>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</si>
  <si>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</si>
  <si>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</si>
  <si>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</si>
  <si>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</si>
  <si>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</si>
  <si>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</si>
  <si>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</si>
  <si>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</si>
  <si>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</si>
  <si>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</si>
  <si>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</si>
  <si>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</si>
  <si>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</si>
  <si>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</si>
  <si>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</si>
  <si>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</si>
  <si>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</si>
  <si>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</si>
  <si>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</si>
  <si>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</si>
  <si>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</si>
  <si>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</si>
  <si>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</si>
  <si>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</si>
  <si>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</si>
  <si>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</si>
  <si>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</si>
  <si>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</si>
  <si>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</si>
  <si>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</si>
  <si>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</si>
  <si>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</si>
  <si>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</si>
  <si>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</si>
  <si>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</si>
  <si>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</si>
  <si>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</si>
  <si>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</si>
  <si>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</si>
  <si>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</si>
  <si>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</si>
  <si>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</si>
  <si>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</si>
  <si>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</si>
  <si>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</si>
  <si>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</si>
  <si>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</si>
  <si>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</si>
  <si>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</si>
  <si>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</si>
  <si>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</si>
  <si>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</si>
  <si>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</si>
  <si>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</si>
  <si>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</si>
  <si>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</si>
  <si>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</si>
  <si>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</si>
  <si>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</si>
  <si>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</si>
  <si>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</si>
  <si>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</si>
  <si>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</si>
  <si>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</si>
  <si>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</si>
  <si>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</si>
  <si>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</si>
  <si>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</si>
  <si>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</si>
  <si>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</si>
  <si>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</si>
  <si>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</si>
  <si>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</si>
  <si>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</si>
  <si>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</si>
  <si>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</si>
  <si>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</si>
  <si>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</si>
  <si>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</si>
  <si>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</si>
  <si>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</si>
  <si>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</si>
  <si>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</si>
  <si>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</si>
  <si>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</si>
  <si>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</si>
  <si>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</si>
  <si>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</si>
  <si>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</si>
  <si>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</si>
  <si>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</si>
  <si>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</si>
  <si>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</si>
  <si>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</si>
  <si>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</si>
  <si>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</si>
  <si>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</si>
  <si>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</si>
  <si>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</si>
  <si>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</si>
  <si>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</si>
  <si>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</si>
  <si>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</si>
  <si>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</si>
  <si>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</si>
  <si>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</si>
  <si>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</si>
  <si>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</si>
  <si>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</si>
  <si>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</si>
  <si>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</si>
  <si>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</si>
  <si>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</si>
  <si>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</si>
  <si>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</si>
  <si>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</si>
  <si>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</si>
  <si>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</si>
  <si>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</si>
  <si>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</si>
  <si>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</si>
  <si>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</si>
  <si>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</si>
  <si>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</si>
  <si>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</si>
  <si>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</si>
  <si>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</si>
  <si>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</si>
  <si>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</si>
  <si>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</si>
  <si>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</si>
  <si>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</si>
  <si>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</si>
  <si>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</si>
  <si>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</si>
  <si>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</si>
  <si>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</si>
  <si>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</si>
  <si>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</si>
  <si>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</si>
  <si>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</si>
  <si>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</si>
  <si>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</si>
  <si>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</si>
  <si>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</si>
  <si>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</si>
  <si>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</si>
  <si>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</si>
  <si>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</si>
  <si>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</si>
  <si>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</si>
  <si>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</si>
  <si>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</si>
  <si>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</si>
  <si>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</si>
  <si>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</si>
  <si>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</si>
  <si>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</si>
  <si>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</si>
  <si>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</si>
  <si>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</si>
  <si>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</si>
  <si>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</si>
  <si>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</si>
  <si>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</si>
  <si>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</si>
  <si>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</si>
  <si>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</si>
  <si>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</si>
  <si>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</si>
  <si>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</si>
  <si>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</si>
  <si>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</si>
  <si>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</si>
  <si>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</si>
  <si>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</si>
  <si>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</si>
  <si>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</si>
  <si>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</si>
  <si>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</si>
  <si>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</si>
  <si>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</si>
  <si>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</si>
  <si>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</si>
  <si>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</si>
  <si>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</si>
  <si>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</si>
  <si>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</si>
  <si>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</si>
  <si>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</si>
  <si>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</si>
  <si>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</si>
  <si>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</si>
  <si>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</si>
  <si>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</si>
  <si>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</si>
  <si>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</si>
  <si>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</si>
  <si>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</si>
  <si>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</si>
  <si>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</si>
  <si>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</si>
  <si>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</si>
  <si>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</si>
  <si>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</si>
  <si>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</si>
  <si>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</si>
  <si>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</si>
  <si>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</si>
  <si>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</si>
  <si>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</si>
  <si>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</si>
  <si>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</si>
  <si>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</si>
  <si>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</si>
  <si>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</si>
  <si>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</si>
  <si>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</si>
  <si>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</si>
  <si>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</si>
  <si>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</si>
  <si>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</si>
  <si>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</si>
  <si>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</si>
  <si>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</si>
  <si>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</si>
  <si>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</si>
  <si>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</si>
  <si>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</si>
  <si>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</si>
  <si>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</si>
  <si>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</si>
  <si>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</si>
  <si>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</si>
  <si>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</si>
  <si>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</si>
  <si>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</si>
  <si>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</si>
  <si>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</si>
  <si>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</si>
  <si>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</si>
  <si>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</si>
  <si>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</si>
  <si>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</si>
  <si>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</si>
  <si>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</si>
  <si>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</si>
  <si>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</si>
  <si>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</si>
  <si>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</si>
  <si>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</si>
  <si>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</si>
  <si>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</si>
  <si>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</si>
  <si>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</si>
  <si>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</si>
  <si>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</si>
  <si>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</si>
  <si>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</si>
  <si>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</si>
  <si>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</si>
  <si>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</si>
  <si>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</si>
  <si>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</si>
  <si>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</si>
  <si>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</si>
  <si>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</si>
  <si>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</si>
  <si>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</si>
  <si>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</si>
  <si>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</si>
  <si>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</si>
  <si>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</si>
  <si>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</si>
  <si>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</si>
  <si>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</si>
  <si>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</si>
  <si>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</si>
  <si>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</si>
  <si>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</si>
  <si>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</si>
  <si>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</si>
  <si>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</si>
  <si>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</si>
  <si>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</si>
  <si>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</si>
  <si>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</si>
  <si>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</si>
  <si>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</si>
  <si>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</si>
  <si>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</si>
  <si>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</si>
  <si>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</si>
  <si>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</si>
  <si>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</si>
  <si>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</si>
  <si>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</si>
  <si>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</si>
  <si>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</si>
  <si>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</si>
  <si>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</si>
  <si>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</si>
  <si>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</si>
  <si>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</si>
  <si>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</si>
  <si>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</si>
  <si>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</si>
  <si>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</si>
  <si>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</si>
  <si>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</si>
  <si>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</si>
  <si>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</si>
  <si>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</si>
  <si>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</si>
  <si>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</si>
  <si>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</si>
  <si>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</si>
  <si>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</si>
  <si>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</si>
  <si>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</si>
  <si>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</si>
  <si>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</si>
  <si>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</si>
  <si>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</si>
  <si>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</si>
  <si>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</si>
  <si>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</si>
  <si>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</si>
  <si>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</si>
  <si>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</si>
  <si>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</si>
  <si>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</si>
  <si>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</si>
  <si>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</si>
  <si>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</si>
  <si>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</si>
  <si>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</si>
  <si>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</si>
  <si>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</si>
  <si>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</si>
  <si>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</si>
  <si>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</si>
  <si>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</si>
  <si>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</si>
  <si>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</si>
  <si>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</si>
  <si>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</si>
  <si>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</si>
  <si>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</si>
  <si>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</si>
  <si>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</si>
  <si>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</si>
  <si>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</si>
  <si>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</si>
  <si>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</si>
  <si>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</si>
  <si>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</si>
  <si>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</si>
  <si>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</si>
  <si>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</si>
  <si>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</si>
  <si>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</si>
  <si>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</si>
  <si>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</si>
  <si>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</si>
  <si>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</si>
  <si>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</si>
  <si>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</si>
  <si>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</si>
  <si>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</si>
  <si>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</si>
  <si>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</si>
  <si>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</si>
  <si>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</si>
  <si>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</si>
  <si>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</si>
  <si>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</si>
  <si>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</si>
  <si>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</si>
  <si>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</si>
  <si>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</si>
  <si>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</si>
  <si>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</si>
  <si>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</si>
  <si>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</si>
  <si>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</si>
  <si>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</si>
  <si>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</si>
  <si>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</si>
  <si>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</si>
  <si>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</si>
  <si>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</si>
  <si>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</si>
  <si>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</si>
  <si>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</si>
  <si>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</si>
  <si>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</si>
  <si>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</si>
  <si>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</si>
  <si>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</si>
  <si>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</si>
  <si>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</si>
  <si>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</si>
  <si>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</si>
  <si>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</si>
  <si>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</si>
  <si>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</si>
  <si>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</si>
  <si>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</si>
  <si>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</si>
  <si>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</si>
  <si>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</si>
  <si>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</si>
  <si>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</si>
  <si>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</si>
  <si>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</si>
  <si>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</si>
  <si>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</si>
  <si>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</si>
  <si>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</si>
  <si>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</si>
  <si>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</si>
  <si>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</si>
  <si>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</si>
  <si>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</si>
  <si>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</si>
  <si>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</si>
  <si>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</si>
  <si>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</si>
  <si>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</si>
  <si>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</si>
  <si>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</si>
  <si>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</si>
  <si>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</si>
  <si>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</si>
  <si>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</si>
  <si>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</si>
  <si>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</si>
  <si>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</si>
  <si>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</si>
  <si>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</si>
  <si>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</si>
  <si>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</si>
  <si>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</si>
  <si>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</si>
  <si>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</si>
  <si>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</si>
  <si>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</si>
  <si>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</si>
  <si>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</si>
  <si>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</si>
  <si>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</si>
  <si>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</si>
  <si>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</si>
  <si>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</si>
  <si>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</si>
  <si>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</si>
  <si>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</si>
  <si>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</si>
  <si>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</si>
  <si>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</si>
  <si>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</si>
  <si>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</si>
  <si>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</si>
  <si>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</si>
  <si>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</si>
  <si>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</si>
  <si>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</si>
  <si>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</si>
  <si>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</si>
  <si>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</si>
  <si>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</si>
  <si>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</si>
  <si>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</si>
  <si>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</si>
  <si>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</si>
  <si>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</si>
  <si>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</si>
  <si>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</si>
  <si>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</si>
  <si>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</si>
  <si>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</si>
  <si>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</si>
  <si>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</si>
  <si>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</si>
  <si>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</si>
  <si>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</si>
  <si>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</si>
  <si>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</si>
  <si>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</si>
  <si>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</si>
  <si>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</si>
  <si>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</si>
  <si>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</si>
  <si>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</si>
  <si>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</si>
  <si>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</si>
  <si>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</si>
  <si>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</si>
  <si>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</si>
  <si>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</si>
  <si>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</si>
  <si>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</si>
  <si>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</si>
  <si>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</si>
  <si>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</si>
  <si>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</si>
  <si>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</si>
  <si>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</si>
  <si>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</si>
  <si>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</si>
  <si>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</si>
  <si>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</si>
  <si>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</si>
  <si>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</si>
  <si>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</si>
  <si>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</si>
  <si>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</si>
  <si>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</si>
  <si>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</si>
  <si>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</si>
  <si>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</si>
  <si>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</si>
  <si>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</si>
  <si>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</si>
  <si>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</si>
  <si>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</si>
  <si>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</si>
  <si>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</si>
  <si>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</si>
  <si>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</si>
  <si>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</si>
  <si>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</si>
  <si>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</si>
  <si>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</si>
  <si>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</si>
  <si>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</si>
  <si>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</si>
  <si>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</si>
  <si>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</si>
  <si>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</si>
  <si>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</si>
  <si>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</si>
  <si>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</si>
  <si>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</si>
  <si>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</si>
  <si>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</si>
  <si>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</si>
  <si>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</si>
  <si>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</si>
  <si>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</si>
  <si>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</si>
  <si>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</si>
  <si>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</si>
  <si>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</si>
  <si>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</si>
  <si>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</si>
  <si>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</si>
  <si>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</si>
  <si>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</si>
  <si>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</si>
  <si>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</si>
  <si>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</si>
  <si>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</si>
  <si>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</si>
  <si>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</si>
  <si>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</si>
  <si>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</si>
  <si>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</si>
  <si>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</si>
  <si>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</si>
  <si>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</si>
  <si>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</si>
  <si>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</si>
  <si>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</si>
  <si>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</si>
  <si>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</si>
  <si>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</si>
  <si>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</si>
  <si>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</si>
  <si>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</si>
  <si>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</si>
  <si>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</si>
  <si>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</si>
  <si>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</si>
  <si>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</si>
  <si>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</si>
  <si>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</si>
  <si>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</si>
  <si>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</si>
  <si>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</si>
  <si>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</si>
  <si>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</si>
  <si>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</si>
  <si>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</si>
  <si>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</si>
  <si>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</si>
  <si>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</si>
  <si>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</si>
  <si>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</si>
  <si>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</si>
  <si>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</si>
  <si>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</si>
  <si>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</si>
  <si>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</si>
  <si>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</si>
  <si>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</si>
  <si>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</si>
  <si>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</si>
  <si>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</si>
  <si>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</si>
  <si>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</si>
  <si>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</si>
  <si>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</si>
  <si>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</si>
  <si>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</si>
  <si>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</si>
  <si>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</si>
  <si>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</si>
  <si>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</si>
  <si>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</si>
  <si>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</si>
  <si>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</si>
  <si>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</si>
  <si>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</si>
  <si>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</si>
  <si>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</si>
  <si>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</si>
  <si>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</si>
  <si>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</si>
  <si>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</si>
  <si>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</si>
  <si>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</si>
  <si>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</si>
  <si>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</si>
  <si>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</si>
  <si>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</si>
  <si>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</si>
  <si>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</si>
  <si>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</si>
  <si>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</si>
  <si>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</si>
  <si>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</si>
  <si>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</si>
  <si>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</si>
  <si>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</si>
  <si>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</si>
  <si>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</si>
  <si>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</si>
  <si>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</si>
  <si>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</si>
  <si>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</si>
  <si>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</si>
  <si>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</si>
  <si>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</si>
  <si>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</si>
  <si>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</si>
  <si>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</si>
  <si>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</si>
  <si>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</si>
  <si>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</si>
  <si>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</si>
  <si>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</si>
  <si>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</si>
  <si>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</si>
  <si>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</si>
  <si>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</si>
  <si>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</si>
  <si>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</si>
  <si>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</si>
  <si>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</si>
  <si>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</si>
  <si>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</si>
  <si>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</si>
  <si>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</si>
  <si>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</si>
  <si>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</si>
  <si>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</si>
  <si>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</si>
  <si>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</si>
  <si>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</si>
  <si>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</si>
  <si>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</si>
  <si>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</si>
  <si>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</si>
  <si>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</si>
  <si>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</si>
  <si>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</si>
  <si>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</si>
  <si>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</si>
  <si>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</si>
  <si>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</si>
  <si>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</si>
  <si>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</si>
  <si>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</si>
  <si>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</si>
  <si>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</si>
  <si>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</si>
  <si>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</si>
  <si>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</si>
  <si>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</si>
  <si>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</si>
  <si>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</si>
  <si>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</si>
  <si>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</si>
  <si>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</si>
  <si>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</si>
  <si>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</si>
  <si>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</si>
  <si>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</si>
  <si>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</si>
  <si>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</si>
  <si>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</si>
  <si>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</si>
  <si>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</si>
  <si>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</si>
  <si>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</si>
  <si>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</si>
  <si>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</si>
  <si>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</si>
  <si>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</si>
  <si>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</si>
  <si>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</si>
  <si>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</si>
  <si>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</si>
  <si>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</si>
  <si>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</si>
  <si>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</si>
  <si>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</si>
  <si>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</si>
  <si>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</si>
  <si>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</si>
  <si>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</si>
  <si>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</si>
  <si>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</si>
  <si>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</si>
  <si>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</si>
  <si>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</si>
  <si>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</si>
  <si>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</si>
  <si>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</si>
  <si>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</si>
  <si>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</si>
  <si>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</si>
  <si>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</si>
  <si>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</si>
  <si>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</si>
  <si>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</si>
  <si>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</si>
  <si>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</si>
  <si>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</si>
  <si>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</si>
  <si>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</si>
  <si>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</si>
  <si>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</si>
  <si>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</si>
  <si>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</si>
  <si>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</si>
  <si>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</si>
  <si>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</si>
  <si>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</si>
  <si>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</si>
  <si>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</si>
  <si>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</si>
  <si>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</si>
  <si>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</si>
  <si>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</si>
  <si>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</si>
  <si>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</si>
  <si>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</si>
  <si>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</si>
  <si>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</si>
  <si>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</si>
  <si>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</si>
  <si>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</si>
  <si>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</si>
  <si>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</si>
  <si>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</si>
  <si>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</si>
  <si>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</si>
  <si>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</si>
  <si>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</si>
  <si>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</si>
  <si>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</si>
  <si>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</si>
  <si>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</si>
  <si>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</si>
  <si>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</si>
  <si>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</si>
  <si>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</si>
  <si>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</si>
  <si>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</si>
  <si>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</si>
  <si>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</si>
  <si>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</si>
  <si>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</si>
  <si>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</si>
  <si>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</si>
  <si>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</si>
  <si>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</si>
  <si>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</si>
  <si>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</si>
  <si>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</si>
  <si>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</si>
  <si>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</si>
  <si>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</si>
  <si>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</si>
  <si>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</si>
  <si>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</si>
  <si>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</si>
  <si>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</si>
  <si>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</si>
  <si>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</si>
  <si>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</si>
  <si>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</si>
  <si>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</si>
  <si>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</si>
  <si>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</si>
  <si>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</si>
  <si>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</si>
  <si>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</si>
  <si>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</si>
  <si>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</si>
  <si>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</si>
  <si>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</si>
  <si>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</si>
  <si>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</si>
  <si>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</si>
  <si>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</si>
  <si>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</si>
  <si>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</si>
  <si>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</si>
  <si>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</si>
  <si>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</si>
  <si>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</si>
  <si>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</si>
  <si>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</si>
  <si>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</si>
  <si>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</si>
  <si>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</si>
  <si>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</si>
  <si>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</si>
  <si>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</si>
  <si>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</si>
  <si>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</si>
  <si>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</si>
  <si>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</si>
  <si>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</si>
  <si>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</si>
  <si>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</si>
  <si>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</si>
  <si>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</si>
  <si>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</si>
  <si>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</si>
  <si>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</si>
  <si>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</si>
  <si>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</si>
  <si>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</si>
  <si>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</si>
  <si>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</si>
  <si>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</si>
  <si>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</si>
  <si>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</si>
  <si>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</si>
  <si>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</si>
  <si>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</si>
  <si>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</si>
  <si>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</si>
  <si>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</si>
  <si>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</si>
  <si>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</si>
  <si>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</si>
  <si>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</si>
  <si>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</si>
  <si>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</si>
  <si>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</si>
  <si>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</si>
  <si>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</si>
  <si>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</si>
  <si>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</si>
  <si>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</si>
  <si>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</si>
  <si>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</si>
  <si>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</si>
  <si>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</si>
  <si>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</si>
  <si>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</si>
  <si>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</si>
  <si>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</si>
  <si>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</si>
  <si>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</si>
  <si>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</si>
  <si>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</si>
  <si>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</si>
  <si>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</si>
  <si>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</si>
  <si>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</si>
  <si>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</si>
  <si>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</si>
  <si>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</si>
  <si>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</si>
  <si>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</si>
  <si>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</si>
  <si>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</si>
  <si>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</si>
  <si>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</si>
  <si>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</si>
  <si>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</si>
  <si>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</si>
  <si>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</si>
  <si>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</si>
  <si>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</si>
  <si>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</si>
  <si>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</si>
  <si>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</si>
  <si>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</si>
  <si>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</si>
  <si>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</si>
  <si>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</si>
  <si>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</si>
  <si>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</si>
  <si>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</si>
  <si>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</si>
  <si>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</si>
  <si>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</si>
  <si>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</si>
  <si>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</si>
  <si>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</si>
  <si>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</si>
  <si>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</si>
  <si>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</si>
  <si>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</si>
  <si>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</si>
  <si>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</si>
  <si>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</si>
  <si>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</si>
  <si>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</si>
  <si>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</si>
  <si>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</si>
  <si>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</si>
  <si>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</si>
  <si>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</si>
  <si>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</si>
  <si>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</si>
  <si>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</si>
  <si>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</si>
  <si>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</si>
  <si>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</si>
  <si>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</si>
  <si>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</si>
  <si>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</si>
  <si>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</si>
  <si>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</si>
  <si>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</si>
  <si>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</si>
  <si>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</si>
  <si>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</si>
  <si>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</si>
  <si>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</si>
  <si>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</si>
  <si>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</si>
  <si>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</si>
  <si>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</si>
  <si>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</si>
  <si>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</si>
  <si>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</si>
  <si>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</si>
  <si>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</si>
  <si>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</si>
  <si>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</si>
  <si>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</si>
  <si>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</si>
  <si>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</si>
  <si>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</si>
  <si>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</si>
  <si>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</si>
  <si>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</si>
  <si>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</si>
  <si>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</si>
  <si>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</si>
  <si>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</si>
  <si>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</si>
  <si>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</si>
  <si>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</si>
  <si>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</si>
  <si>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</si>
  <si>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</si>
  <si>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</si>
  <si>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</si>
  <si>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</si>
  <si>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</si>
  <si>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</si>
  <si>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</si>
  <si>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</si>
  <si>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</si>
  <si>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</si>
  <si>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</si>
  <si>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</si>
  <si>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</si>
  <si>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</si>
  <si>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</si>
  <si>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</si>
  <si>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</si>
  <si>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</si>
  <si>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</si>
  <si>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</si>
  <si>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</si>
  <si>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</si>
  <si>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</si>
  <si>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</si>
  <si>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</si>
  <si>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</si>
  <si>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</si>
  <si>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</si>
  <si>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</si>
  <si>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</si>
  <si>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</si>
  <si>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</si>
  <si>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</si>
  <si>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</si>
  <si>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</si>
  <si>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</si>
  <si>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</si>
  <si>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</si>
  <si>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</si>
  <si>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</si>
  <si>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</si>
  <si>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</si>
  <si>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</si>
  <si>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</si>
  <si>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</si>
  <si>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</si>
  <si>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</si>
  <si>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</si>
  <si>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</si>
  <si>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</si>
  <si>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</si>
  <si>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</si>
  <si>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</si>
  <si>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</si>
  <si>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</si>
  <si>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</si>
  <si>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</si>
  <si>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</si>
  <si>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</si>
  <si>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</si>
  <si>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</si>
  <si>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</si>
  <si>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</si>
  <si>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</si>
  <si>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</si>
  <si>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</si>
  <si>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</si>
  <si>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</si>
  <si>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</si>
  <si>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</si>
  <si>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</si>
  <si>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</si>
  <si>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</si>
  <si>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</si>
  <si>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</si>
  <si>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</si>
  <si>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</si>
  <si>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</si>
  <si>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</si>
  <si>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</si>
  <si>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</si>
  <si>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</si>
  <si>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</si>
  <si>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</si>
  <si>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</si>
  <si>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</si>
  <si>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</si>
  <si>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</si>
  <si>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</si>
  <si>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</si>
  <si>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</si>
  <si>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</si>
  <si>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</si>
  <si>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</si>
  <si>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</si>
  <si>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</si>
  <si>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</si>
  <si>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</si>
  <si>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</si>
  <si>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</si>
  <si>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</si>
  <si>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</si>
  <si>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</si>
  <si>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</si>
  <si>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</si>
  <si>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</si>
  <si>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</si>
  <si>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</si>
  <si>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</si>
  <si>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</si>
  <si>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</si>
  <si>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</si>
  <si>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</si>
  <si>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</si>
  <si>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</si>
  <si>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</si>
  <si>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</si>
  <si>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</si>
  <si>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</si>
  <si>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</si>
  <si>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</si>
  <si>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</si>
  <si>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</si>
  <si>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</si>
  <si>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</si>
  <si>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</si>
  <si>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</si>
  <si>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</si>
  <si>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</si>
  <si>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</si>
  <si>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</si>
  <si>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</si>
  <si>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</si>
  <si>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</si>
  <si>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</si>
  <si>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</si>
  <si>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</si>
  <si>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</si>
  <si>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</si>
  <si>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</si>
  <si>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</si>
  <si>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</si>
  <si>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</si>
  <si>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</si>
  <si>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</si>
  <si>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</si>
  <si>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</si>
  <si>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</si>
  <si>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</si>
  <si>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</si>
  <si>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</si>
  <si>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</si>
  <si>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</si>
  <si>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</si>
  <si>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</si>
  <si>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</si>
  <si>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</si>
  <si>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</si>
  <si>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</si>
  <si>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</si>
  <si>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</si>
  <si>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</si>
  <si>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</si>
  <si>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</si>
  <si>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</si>
  <si>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</si>
  <si>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</si>
  <si>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</si>
  <si>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</si>
  <si>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</si>
  <si>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</si>
  <si>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</si>
  <si>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</si>
  <si>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</si>
  <si>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</si>
  <si>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</si>
  <si>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</si>
  <si>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</si>
  <si>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</si>
  <si>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</si>
  <si>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</si>
  <si>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</si>
  <si>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</si>
  <si>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</si>
  <si>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</si>
  <si>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</si>
  <si>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</si>
  <si>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</si>
  <si>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</si>
  <si>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</si>
  <si>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</si>
  <si>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</si>
  <si>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</si>
  <si>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</si>
  <si>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</si>
  <si>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</si>
  <si>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</si>
  <si>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</si>
  <si>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</si>
  <si>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</si>
  <si>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</si>
  <si>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</si>
  <si>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</si>
  <si>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</si>
  <si>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</si>
  <si>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</si>
  <si>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</si>
  <si>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</si>
  <si>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</si>
  <si>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</si>
  <si>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</si>
  <si>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</si>
  <si>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</si>
  <si>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</si>
  <si>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</si>
  <si>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</si>
  <si>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</si>
  <si>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</si>
  <si>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</si>
  <si>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</si>
  <si>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</si>
  <si>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</si>
  <si>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</si>
  <si>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</si>
  <si>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</si>
  <si>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</si>
  <si>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</si>
  <si>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</si>
  <si>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</si>
  <si>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</si>
  <si>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</si>
  <si>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</si>
  <si>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</si>
  <si>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</si>
  <si>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</si>
  <si>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</si>
  <si>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</si>
  <si>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</si>
  <si>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</si>
  <si>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</si>
  <si>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</si>
  <si>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</si>
  <si>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</si>
  <si>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</si>
  <si>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</si>
  <si>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</si>
  <si>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</si>
  <si>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</si>
  <si>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</si>
  <si>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</si>
  <si>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</si>
  <si>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</si>
  <si>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</si>
  <si>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</si>
  <si>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</si>
  <si>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</si>
  <si>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</si>
  <si>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</si>
  <si>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</si>
  <si>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</si>
  <si>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</si>
  <si>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</si>
  <si>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</si>
  <si>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</si>
  <si>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</si>
  <si>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</si>
  <si>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</si>
  <si>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</si>
  <si>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</si>
  <si>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</si>
  <si>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</si>
  <si>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</si>
  <si>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</si>
  <si>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</si>
  <si>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</si>
  <si>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</si>
  <si>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</si>
  <si>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</si>
  <si>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</si>
  <si>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</si>
  <si>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</si>
  <si>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</si>
  <si>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</si>
  <si>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</si>
  <si>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</si>
  <si>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</si>
  <si>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</si>
  <si>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</si>
  <si>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</si>
  <si>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</si>
  <si>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</si>
  <si>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</si>
  <si>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</si>
  <si>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</si>
  <si>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</si>
  <si>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</si>
  <si>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</si>
  <si>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</si>
  <si>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</si>
  <si>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</si>
  <si>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</si>
  <si>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</si>
  <si>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</si>
  <si>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</si>
  <si>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</si>
  <si>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</si>
  <si>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</si>
  <si>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</si>
  <si>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</si>
  <si>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</si>
  <si>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</si>
  <si>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</si>
  <si>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</si>
  <si>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</si>
  <si>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</si>
  <si>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</si>
  <si>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</si>
  <si>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</si>
  <si>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</si>
  <si>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</si>
  <si>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</si>
  <si>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</si>
  <si>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</si>
  <si>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</si>
  <si>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</si>
  <si>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</si>
  <si>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</si>
  <si>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</si>
  <si>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</si>
  <si>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</si>
  <si>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</si>
  <si>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</si>
  <si>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</si>
  <si>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</si>
  <si>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</si>
  <si>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</si>
  <si>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</si>
  <si>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</si>
  <si>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</si>
  <si>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</si>
  <si>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</si>
  <si>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</si>
  <si>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</si>
  <si>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</si>
  <si>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</si>
  <si>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</si>
  <si>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</si>
  <si>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</si>
  <si>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</si>
  <si>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</si>
  <si>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</si>
  <si>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</si>
  <si>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</si>
  <si>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</si>
  <si>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</si>
  <si>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</si>
  <si>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</si>
  <si>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</si>
  <si>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</si>
  <si>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</si>
  <si>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</si>
  <si>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</si>
  <si>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</si>
  <si>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</si>
  <si>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</si>
  <si>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</si>
  <si>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</si>
  <si>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</si>
  <si>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</si>
  <si>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</si>
  <si>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</si>
  <si>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</si>
  <si>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</si>
  <si>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</si>
  <si>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</si>
  <si>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</si>
  <si>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</si>
  <si>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</si>
  <si>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</si>
  <si>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</si>
  <si>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</si>
  <si>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</si>
  <si>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</si>
  <si>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</si>
  <si>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</si>
  <si>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</si>
  <si>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</si>
  <si>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</si>
  <si>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</si>
  <si>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</si>
  <si>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</si>
  <si>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</si>
  <si>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</si>
  <si>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</si>
  <si>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</si>
  <si>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</si>
  <si>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</si>
  <si>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</si>
  <si>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</si>
  <si>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</si>
  <si>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</si>
  <si>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</si>
  <si>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</si>
  <si>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</si>
  <si>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</si>
  <si>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</si>
  <si>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</si>
  <si>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</si>
  <si>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</si>
  <si>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</si>
  <si>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</si>
  <si>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</si>
  <si>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</si>
  <si>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</si>
  <si>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</si>
  <si>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</si>
  <si>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</si>
  <si>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</si>
  <si>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</si>
  <si>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</si>
  <si>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</si>
  <si>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</si>
  <si>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</si>
  <si>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</si>
  <si>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</si>
  <si>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</si>
  <si>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</si>
  <si>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</si>
  <si>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</si>
  <si>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</si>
  <si>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</si>
  <si>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</si>
  <si>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</si>
  <si>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</si>
  <si>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</si>
  <si>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</si>
  <si>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</si>
  <si>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</si>
  <si>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</si>
  <si>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</si>
  <si>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</si>
  <si>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</si>
  <si>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</si>
  <si>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</si>
  <si>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</si>
  <si>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</si>
  <si>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</si>
  <si>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</si>
  <si>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</si>
  <si>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</si>
  <si>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</si>
  <si>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</si>
  <si>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</si>
  <si>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</si>
  <si>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</si>
  <si>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</si>
  <si>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</si>
  <si>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</si>
  <si>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</si>
  <si>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</si>
  <si>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</si>
  <si>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</si>
  <si>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</si>
  <si>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</si>
  <si>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</si>
  <si>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</si>
  <si>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</si>
  <si>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</si>
  <si>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</si>
  <si>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</si>
  <si>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</si>
  <si>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</si>
  <si>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</si>
  <si>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</si>
  <si>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</si>
  <si>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</si>
  <si>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</si>
  <si>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</si>
  <si>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</si>
  <si>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</si>
  <si>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</si>
  <si>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</si>
  <si>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</si>
  <si>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</si>
  <si>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</si>
  <si>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</si>
  <si>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</si>
  <si>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</si>
  <si>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</si>
  <si>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</si>
  <si>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</si>
  <si>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</si>
  <si>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</si>
  <si>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</si>
  <si>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</si>
  <si>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</si>
  <si>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</si>
  <si>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</si>
  <si>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</si>
  <si>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</si>
  <si>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</si>
  <si>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</si>
  <si>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</si>
  <si>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</si>
  <si>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</si>
  <si>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</si>
  <si>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</si>
  <si>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</si>
  <si>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</si>
  <si>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</si>
  <si>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</si>
  <si>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</si>
  <si>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</si>
  <si>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</si>
  <si>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</si>
  <si>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</si>
  <si>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</si>
  <si>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</si>
  <si>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</si>
  <si>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</si>
  <si>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</si>
  <si>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</si>
  <si>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</si>
  <si>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</si>
  <si>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</si>
  <si>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</si>
  <si>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</si>
  <si>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</si>
  <si>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</si>
  <si>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</si>
  <si>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</si>
  <si>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</si>
  <si>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</si>
  <si>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</si>
  <si>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</si>
  <si>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</si>
  <si>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</si>
  <si>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</si>
  <si>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</si>
  <si>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</si>
  <si>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</si>
  <si>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</si>
  <si>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</si>
  <si>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</si>
  <si>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</si>
  <si>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</si>
  <si>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</si>
  <si>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</si>
  <si>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</si>
  <si>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</si>
  <si>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</si>
  <si>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</si>
  <si>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</si>
  <si>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</si>
  <si>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</si>
  <si>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</si>
  <si>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</si>
  <si>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</si>
  <si>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</si>
  <si>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</si>
  <si>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</si>
  <si>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</si>
  <si>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</si>
  <si>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</si>
  <si>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</si>
  <si>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</si>
  <si>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</si>
  <si>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</si>
  <si>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</si>
  <si>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</si>
  <si>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</si>
  <si>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</si>
  <si>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</si>
  <si>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</si>
  <si>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</si>
  <si>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</si>
  <si>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</si>
  <si>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</si>
  <si>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</si>
  <si>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</si>
  <si>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</si>
  <si>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</si>
  <si>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</si>
  <si>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</si>
  <si>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</si>
  <si>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</si>
  <si>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</si>
  <si>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</si>
  <si>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</si>
  <si>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</si>
  <si>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</si>
  <si>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</si>
  <si>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</si>
  <si>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</si>
  <si>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</si>
  <si>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</si>
  <si>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</si>
  <si>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</si>
  <si>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</si>
  <si>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</si>
  <si>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</si>
  <si>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</si>
  <si>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</si>
  <si>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</si>
  <si>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</si>
  <si>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</si>
  <si>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</si>
  <si>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</si>
  <si>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</si>
  <si>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</si>
  <si>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</si>
  <si>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</si>
  <si>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</si>
  <si>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</si>
  <si>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</si>
  <si>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</si>
  <si>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</si>
  <si>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</si>
  <si>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</si>
  <si>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</si>
  <si>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</si>
  <si>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</si>
  <si>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</si>
  <si>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</si>
  <si>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</si>
  <si>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</si>
  <si>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</si>
  <si>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</si>
  <si>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</si>
  <si>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</si>
  <si>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</si>
  <si>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</si>
  <si>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</si>
  <si>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</si>
  <si>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</si>
  <si>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</si>
  <si>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</si>
  <si>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</si>
  <si>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</si>
  <si>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</si>
  <si>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</si>
  <si>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</si>
  <si>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</si>
  <si>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</si>
  <si>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</si>
  <si>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</si>
  <si>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</si>
  <si>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</si>
  <si>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</si>
  <si>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</si>
  <si>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</si>
  <si>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</si>
  <si>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</si>
  <si>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</si>
  <si>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</si>
  <si>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</si>
  <si>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</si>
  <si>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</si>
  <si>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</si>
  <si>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</si>
  <si>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</si>
  <si>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</si>
  <si>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</si>
  <si>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</si>
  <si>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</si>
  <si>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</si>
  <si>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</si>
  <si>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</si>
  <si>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</si>
  <si>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</si>
  <si>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</si>
  <si>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</si>
  <si>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</si>
  <si>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</si>
  <si>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</si>
  <si>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</si>
  <si>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</si>
  <si>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</si>
  <si>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</si>
  <si>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</si>
  <si>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</si>
  <si>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</si>
  <si>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</si>
  <si>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</si>
  <si>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</si>
  <si>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</si>
  <si>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</si>
  <si>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</si>
  <si>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</si>
  <si>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</si>
  <si>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</si>
  <si>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</si>
  <si>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</si>
  <si>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</si>
  <si>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</si>
  <si>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</si>
  <si>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</si>
  <si>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</si>
  <si>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</si>
  <si>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</si>
  <si>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</si>
  <si>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</si>
  <si>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</si>
  <si>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</si>
  <si>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</si>
  <si>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</si>
  <si>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</si>
  <si>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</si>
  <si>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</si>
  <si>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</si>
  <si>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</si>
  <si>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</si>
  <si>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</si>
  <si>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</si>
  <si>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</si>
  <si>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</si>
  <si>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</si>
  <si>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</si>
  <si>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</si>
  <si>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</si>
  <si>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</si>
  <si>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</si>
  <si>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</si>
  <si>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</si>
  <si>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</si>
  <si>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</si>
  <si>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</si>
  <si>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</si>
  <si>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</si>
  <si>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</si>
  <si>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</si>
  <si>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</si>
  <si>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</si>
  <si>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</si>
  <si>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</si>
  <si>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</si>
  <si>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</si>
  <si>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</si>
  <si>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</si>
  <si>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</si>
  <si>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</si>
  <si>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</si>
  <si>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</si>
  <si>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</si>
  <si>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</si>
  <si>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</si>
  <si>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</si>
  <si>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</si>
  <si>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</si>
  <si>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</si>
  <si>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</si>
  <si>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</si>
  <si>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</si>
  <si>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</si>
  <si>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</si>
  <si>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</si>
  <si>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</si>
  <si>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</si>
  <si>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</si>
  <si>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</si>
  <si>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</si>
  <si>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</si>
  <si>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</si>
  <si>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</si>
  <si>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</si>
  <si>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</si>
  <si>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</si>
  <si>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</si>
  <si>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</si>
  <si>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</si>
  <si>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</si>
  <si>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</si>
  <si>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</si>
  <si>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</si>
  <si>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</si>
  <si>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</si>
  <si>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</si>
  <si>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</si>
  <si>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</si>
  <si>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</si>
  <si>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</si>
  <si>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</si>
  <si>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</si>
  <si>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</si>
  <si>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</si>
  <si>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</si>
  <si>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</si>
  <si>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</si>
  <si>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</si>
  <si>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</si>
  <si>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</si>
  <si>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</si>
  <si>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</si>
  <si>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</si>
  <si>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</si>
  <si>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</si>
  <si>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</si>
  <si>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</si>
  <si>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</si>
  <si>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</si>
  <si>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</si>
  <si>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</si>
  <si>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</si>
  <si>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</si>
  <si>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</si>
  <si>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</si>
  <si>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</si>
  <si>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</si>
  <si>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</si>
  <si>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</si>
  <si>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</si>
  <si>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</si>
  <si>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</si>
  <si>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</si>
  <si>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</si>
  <si>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</si>
  <si>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</si>
  <si>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</si>
  <si>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</si>
  <si>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</si>
  <si>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</si>
  <si>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</si>
  <si>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</si>
  <si>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</si>
  <si>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</si>
  <si>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</si>
  <si>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</si>
  <si>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</si>
  <si>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</si>
  <si>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</si>
  <si>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</si>
  <si>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</si>
  <si>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</si>
  <si>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</si>
  <si>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</si>
  <si>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</si>
  <si>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</si>
  <si>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</si>
  <si>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</si>
  <si>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</si>
  <si>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</si>
  <si>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</si>
  <si>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</si>
  <si>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</si>
  <si>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</si>
  <si>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</si>
  <si>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</si>
  <si>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</si>
  <si>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</si>
  <si>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</si>
  <si>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</si>
  <si>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</si>
  <si>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</si>
  <si>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</si>
  <si>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</si>
  <si>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</si>
  <si>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</si>
  <si>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</si>
  <si>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</si>
  <si>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</si>
  <si>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</si>
  <si>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</si>
  <si>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</si>
  <si>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</si>
  <si>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</si>
  <si>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</si>
  <si>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</si>
  <si>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</si>
  <si>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</si>
  <si>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</si>
  <si>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</si>
  <si>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</si>
  <si>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</si>
  <si>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</si>
  <si>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</si>
  <si>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</si>
  <si>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</si>
  <si>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</si>
  <si>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</si>
  <si>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</si>
  <si>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</si>
  <si>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</si>
  <si>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</si>
  <si>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</si>
  <si>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</si>
  <si>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</si>
  <si>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</si>
  <si>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</si>
  <si>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</si>
  <si>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</si>
  <si>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</si>
  <si>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</si>
  <si>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</si>
  <si>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</si>
  <si>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</si>
  <si>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</si>
  <si>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</si>
  <si>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</si>
  <si>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</si>
  <si>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</si>
  <si>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</si>
  <si>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</si>
  <si>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</si>
  <si>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</si>
  <si>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</si>
  <si>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</si>
  <si>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</si>
  <si>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</si>
  <si>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</si>
  <si>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</si>
  <si>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</si>
  <si>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</si>
  <si>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</si>
  <si>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</si>
  <si>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</si>
  <si>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</si>
  <si>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</si>
  <si>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</si>
  <si>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</si>
  <si>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</si>
  <si>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</si>
  <si>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</si>
  <si>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</si>
  <si>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</si>
  <si>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</si>
  <si>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</si>
  <si>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</si>
  <si>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</si>
  <si>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</si>
  <si>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</si>
  <si>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</si>
  <si>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</si>
  <si>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</si>
  <si>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</si>
  <si>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</si>
  <si>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</si>
  <si>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</si>
  <si>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</si>
  <si>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</si>
  <si>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</si>
  <si>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</si>
  <si>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</si>
  <si>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</si>
  <si>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</si>
  <si>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</si>
  <si>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</si>
  <si>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</si>
  <si>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</si>
  <si>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</si>
  <si>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</si>
  <si>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</si>
  <si>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</si>
  <si>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</si>
  <si>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</si>
  <si>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</si>
  <si>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</si>
  <si>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</si>
  <si>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</si>
  <si>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</si>
  <si>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</si>
  <si>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</si>
  <si>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</si>
  <si>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</si>
  <si>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</si>
  <si>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</si>
  <si>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</si>
  <si>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</si>
  <si>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</si>
  <si>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</si>
  <si>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</si>
  <si>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</si>
  <si>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</si>
  <si>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</si>
  <si>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</si>
  <si>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</si>
  <si>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</si>
  <si>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</si>
  <si>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</si>
  <si>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</si>
  <si>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</si>
  <si>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</si>
  <si>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</si>
  <si>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</si>
  <si>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</si>
  <si>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</si>
  <si>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</si>
  <si>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</si>
  <si>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</si>
  <si>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</si>
  <si>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</si>
  <si>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</si>
  <si>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</si>
  <si>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</si>
  <si>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</si>
  <si>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</si>
  <si>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</si>
  <si>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</si>
  <si>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</si>
  <si>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</si>
  <si>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</si>
  <si>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</si>
  <si>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</si>
  <si>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</si>
  <si>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</si>
  <si>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</si>
  <si>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</si>
  <si>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</si>
  <si>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</si>
  <si>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</si>
  <si>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</si>
  <si>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</si>
  <si>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</si>
  <si>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</si>
  <si>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</si>
  <si>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</si>
  <si>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</si>
  <si>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</si>
  <si>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</si>
  <si>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</si>
  <si>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</si>
  <si>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</si>
  <si>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</si>
  <si>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</si>
  <si>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</si>
  <si>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</si>
  <si>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</si>
  <si>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</si>
  <si>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</si>
  <si>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</si>
  <si>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</si>
  <si>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</si>
  <si>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</si>
  <si>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</si>
  <si>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</si>
  <si>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</si>
  <si>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</si>
  <si>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</si>
  <si>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</si>
  <si>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</si>
  <si>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</si>
  <si>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</si>
  <si>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</si>
  <si>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</si>
  <si>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</si>
  <si>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</si>
  <si>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</si>
  <si>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</si>
  <si>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</si>
  <si>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</si>
  <si>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</si>
  <si>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</si>
  <si>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</si>
  <si>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</si>
  <si>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</si>
  <si>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</si>
  <si>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</si>
  <si>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</si>
  <si>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</si>
  <si>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</si>
  <si>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</si>
  <si>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</si>
  <si>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</si>
  <si>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</si>
  <si>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</si>
  <si>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</si>
  <si>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</si>
  <si>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</si>
  <si>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</si>
  <si>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</si>
  <si>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</si>
  <si>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</si>
  <si>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</si>
  <si>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</si>
  <si>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</si>
  <si>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</si>
  <si>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</si>
  <si>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</si>
  <si>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</si>
  <si>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</si>
  <si>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</si>
  <si>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</si>
  <si>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</si>
  <si>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</si>
  <si>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</si>
  <si>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</si>
  <si>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</si>
  <si>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</si>
  <si>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</si>
  <si>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</si>
  <si>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</si>
  <si>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</si>
  <si>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</si>
  <si>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</si>
  <si>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</si>
  <si>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</si>
  <si>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</si>
  <si>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</si>
  <si>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</si>
  <si>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</si>
  <si>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</si>
  <si>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</si>
  <si>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</si>
  <si>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</si>
  <si>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</si>
  <si>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</si>
  <si>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</si>
  <si>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</si>
  <si>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</si>
  <si>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</si>
  <si>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</si>
  <si>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</si>
  <si>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</si>
  <si>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</si>
  <si>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</si>
  <si>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</si>
  <si>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</si>
  <si>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</si>
  <si>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</si>
  <si>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</si>
  <si>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</si>
  <si>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</si>
  <si>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</si>
  <si>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</si>
  <si>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</si>
  <si>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</si>
  <si>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</si>
  <si>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</si>
  <si>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</si>
  <si>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</si>
  <si>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</si>
  <si>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</si>
  <si>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</si>
  <si>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</si>
  <si>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</si>
  <si>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</si>
  <si>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</si>
  <si>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</si>
  <si>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</si>
  <si>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</si>
  <si>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</si>
  <si>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</si>
  <si>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</si>
  <si>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</si>
  <si>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</si>
  <si>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</si>
  <si>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</si>
  <si>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</si>
  <si>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</si>
  <si>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</si>
  <si>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</si>
  <si>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</si>
  <si>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</si>
  <si>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</si>
  <si>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</si>
  <si>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</si>
  <si>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</si>
  <si>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</si>
  <si>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</si>
  <si>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</si>
  <si>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</si>
  <si>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</si>
  <si>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</si>
  <si>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</si>
  <si>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</si>
  <si>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</si>
  <si>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</si>
  <si>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</si>
  <si>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</si>
  <si>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</si>
  <si>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</si>
  <si>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</si>
  <si>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</si>
  <si>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</si>
  <si>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</si>
  <si>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</si>
  <si>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</si>
  <si>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</si>
  <si>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</si>
  <si>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</si>
  <si>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</si>
  <si>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</si>
  <si>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</si>
  <si>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</si>
  <si>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</si>
  <si>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</si>
  <si>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</si>
  <si>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</si>
  <si>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</si>
  <si>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</si>
  <si>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</si>
  <si>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</si>
  <si>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</si>
  <si>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</si>
  <si>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</si>
  <si>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</si>
  <si>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</si>
  <si>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</si>
  <si>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</si>
  <si>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</si>
  <si>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</si>
  <si>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</si>
  <si>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</si>
  <si>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</si>
  <si>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</si>
  <si>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</si>
  <si>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</si>
  <si>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</si>
  <si>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</si>
  <si>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</si>
  <si>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</si>
  <si>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</si>
  <si>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</si>
  <si>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</si>
  <si>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</si>
  <si>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</si>
  <si>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</si>
  <si>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</si>
  <si>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</si>
  <si>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</si>
  <si>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</si>
  <si>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</si>
  <si>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</si>
  <si>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</si>
  <si>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</si>
  <si>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</si>
  <si>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</si>
  <si>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</si>
  <si>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</si>
  <si>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</si>
  <si>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</si>
  <si>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</si>
  <si>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</si>
  <si>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</si>
  <si>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</si>
  <si>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</si>
  <si>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</si>
  <si>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</si>
  <si>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</si>
  <si>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</si>
  <si>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</si>
  <si>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</si>
  <si>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</si>
  <si>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</si>
  <si>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</si>
  <si>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</si>
  <si>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</si>
  <si>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</si>
  <si>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</si>
  <si>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</si>
  <si>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</si>
  <si>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</si>
  <si>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</si>
  <si>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</si>
  <si>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</si>
  <si>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</si>
  <si>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</si>
  <si>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</si>
  <si>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</si>
  <si>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</si>
  <si>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</si>
  <si>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</si>
  <si>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</si>
  <si>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</si>
  <si>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</si>
  <si>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</si>
  <si>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</si>
  <si>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</si>
  <si>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</si>
  <si>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</si>
  <si>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</si>
  <si>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</si>
  <si>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</si>
  <si>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</si>
  <si>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</si>
  <si>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</si>
  <si>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</si>
  <si>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</si>
  <si>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</si>
  <si>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</si>
  <si>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</si>
  <si>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</si>
  <si>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</si>
  <si>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</si>
  <si>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</si>
  <si>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</si>
  <si>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</si>
  <si>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</si>
  <si>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</si>
  <si>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</si>
  <si>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</si>
  <si>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</si>
  <si>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</si>
  <si>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</si>
  <si>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</si>
  <si>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</si>
  <si>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</si>
  <si>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</si>
  <si>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</si>
  <si>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</si>
  <si>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</si>
  <si>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</si>
  <si>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</si>
  <si>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</si>
  <si>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</si>
  <si>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</si>
  <si>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</si>
  <si>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</si>
  <si>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</si>
  <si>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</si>
  <si>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</si>
  <si>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</si>
  <si>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</si>
  <si>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</si>
  <si>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</si>
  <si>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</si>
  <si>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</si>
  <si>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</si>
  <si>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</si>
  <si>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</si>
  <si>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</si>
  <si>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</si>
  <si>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</si>
  <si>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</si>
  <si>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</si>
  <si>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</si>
  <si>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</si>
  <si>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</si>
  <si>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</si>
  <si>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</si>
  <si>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</si>
  <si>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</si>
  <si>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</si>
  <si>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</si>
  <si>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</si>
  <si>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</si>
  <si>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</si>
  <si>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</si>
  <si>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</si>
  <si>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</si>
  <si>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</si>
  <si>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</si>
  <si>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</si>
  <si>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</si>
  <si>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</si>
  <si>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</si>
  <si>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</si>
  <si>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</si>
  <si>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</si>
  <si>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</si>
  <si>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</si>
  <si>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</si>
  <si>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</si>
  <si>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</si>
  <si>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</si>
  <si>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</si>
  <si>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</si>
  <si>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</si>
  <si>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</si>
  <si>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</si>
  <si>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</si>
  <si>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</si>
  <si>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</si>
  <si>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</si>
  <si>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</si>
  <si>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</si>
  <si>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</si>
  <si>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</si>
  <si>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</si>
  <si>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</si>
  <si>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</si>
  <si>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</si>
  <si>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</si>
  <si>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</si>
  <si>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</si>
  <si>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</si>
  <si>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</si>
  <si>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</si>
  <si>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</si>
  <si>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</si>
  <si>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</si>
  <si>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</si>
  <si>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</si>
  <si>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</si>
  <si>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</si>
  <si>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</si>
  <si>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</si>
  <si>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</si>
  <si>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</si>
  <si>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</si>
  <si>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</si>
  <si>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</si>
  <si>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</si>
  <si>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</si>
  <si>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</si>
  <si>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</si>
  <si>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</si>
  <si>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</si>
  <si>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</si>
  <si>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</si>
  <si>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</si>
  <si>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</si>
  <si>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</si>
  <si>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</si>
  <si>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</si>
  <si>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</si>
  <si>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</si>
  <si>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</si>
  <si>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</si>
  <si>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</si>
  <si>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</si>
  <si>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</si>
  <si>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</si>
  <si>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</si>
  <si>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</si>
  <si>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</si>
  <si>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</si>
  <si>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</si>
  <si>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</si>
  <si>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</si>
  <si>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</si>
  <si>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</si>
  <si>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</si>
  <si>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</si>
  <si>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</si>
  <si>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</si>
  <si>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</si>
  <si>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</si>
  <si>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</si>
  <si>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</si>
  <si>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</si>
  <si>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</si>
  <si>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</si>
  <si>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</si>
  <si>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</si>
  <si>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</si>
  <si>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</si>
  <si>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</si>
  <si>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</si>
  <si>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</si>
  <si>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</si>
  <si>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</si>
  <si>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</si>
  <si>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</si>
  <si>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</si>
  <si>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</si>
  <si>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</si>
  <si>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</si>
  <si>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</si>
  <si>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</si>
  <si>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</si>
  <si>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</si>
  <si>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</si>
  <si>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</si>
  <si>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</si>
  <si>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</si>
  <si>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</si>
  <si>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</si>
  <si>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</si>
  <si>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</si>
  <si>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</si>
  <si>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</si>
  <si>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</si>
  <si>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</si>
  <si>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</si>
  <si>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</si>
  <si>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</si>
  <si>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</si>
  <si>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</si>
  <si>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</si>
  <si>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</si>
  <si>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</si>
  <si>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</si>
  <si>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</si>
  <si>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</si>
  <si>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</si>
  <si>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</si>
  <si>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</si>
  <si>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</si>
  <si>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</si>
  <si>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</si>
  <si>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</si>
  <si>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</si>
  <si>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</si>
  <si>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</si>
  <si>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</si>
  <si>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</si>
  <si>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</si>
  <si>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</si>
  <si>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</si>
  <si>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</si>
  <si>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</si>
  <si>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</si>
  <si>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</si>
  <si>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</si>
  <si>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</si>
  <si>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</si>
  <si>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</si>
  <si>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</si>
  <si>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</si>
  <si>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</si>
  <si>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</si>
  <si>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</si>
  <si>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</si>
  <si>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</si>
  <si>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</si>
  <si>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</si>
  <si>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</si>
  <si>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</si>
  <si>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</si>
  <si>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</si>
  <si>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</si>
  <si>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</si>
  <si>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</si>
  <si>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</si>
  <si>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</si>
  <si>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</si>
  <si>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</si>
  <si>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</si>
  <si>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</si>
  <si>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</si>
  <si>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</si>
  <si>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</si>
  <si>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</si>
  <si>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</si>
  <si>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</si>
  <si>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</si>
  <si>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</si>
  <si>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</si>
  <si>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</si>
  <si>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</si>
  <si>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</si>
  <si>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</si>
  <si>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</si>
  <si>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</si>
  <si>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</si>
  <si>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</si>
  <si>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</si>
  <si>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</si>
  <si>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</si>
  <si>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</si>
  <si>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</si>
  <si>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</si>
  <si>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</si>
  <si>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</si>
  <si>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</si>
  <si>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</si>
  <si>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</si>
  <si>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</si>
  <si>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</si>
  <si>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</si>
  <si>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</si>
  <si>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</si>
  <si>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</si>
  <si>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</si>
  <si>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</si>
  <si>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</si>
  <si>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</si>
  <si>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</si>
  <si>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</si>
  <si>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</si>
  <si>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</si>
  <si>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</si>
  <si>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</si>
  <si>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</si>
  <si>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</si>
  <si>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</si>
  <si>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</si>
  <si>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</si>
  <si>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</si>
  <si>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</si>
  <si>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</si>
  <si>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</si>
  <si>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</si>
  <si>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</si>
  <si>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</si>
  <si>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</si>
  <si>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</si>
  <si>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</si>
  <si>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</si>
  <si>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</si>
  <si>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</si>
  <si>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</si>
  <si>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</si>
  <si>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</si>
  <si>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</si>
  <si>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</si>
  <si>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</si>
  <si>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</si>
  <si>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</si>
  <si>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</si>
  <si>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</si>
  <si>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</si>
  <si>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</si>
  <si>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</si>
  <si>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</si>
  <si>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</si>
  <si>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</si>
  <si>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</si>
  <si>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</si>
  <si>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</si>
  <si>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</si>
  <si>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</si>
  <si>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</si>
  <si>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</si>
  <si>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</si>
  <si>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</si>
  <si>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</si>
  <si>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</si>
  <si>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</si>
  <si>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</si>
  <si>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</si>
  <si>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</si>
  <si>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</si>
  <si>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</si>
  <si>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</si>
  <si>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</si>
  <si>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</si>
  <si>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</si>
  <si>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</si>
  <si>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</si>
  <si>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</si>
  <si>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</si>
  <si>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</si>
  <si>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</si>
  <si>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</si>
  <si>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</si>
  <si>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</si>
  <si>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</si>
  <si>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</si>
  <si>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</si>
  <si>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</si>
  <si>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</si>
  <si>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</si>
  <si>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</si>
  <si>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</si>
  <si>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</si>
  <si>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</si>
  <si>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</si>
  <si>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</si>
  <si>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</si>
  <si>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</si>
  <si>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</si>
  <si>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</si>
  <si>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</si>
  <si>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</si>
  <si>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</si>
  <si>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</si>
  <si>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</si>
  <si>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</si>
  <si>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</si>
  <si>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</si>
  <si>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</si>
  <si>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</si>
  <si>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</si>
  <si>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</si>
  <si>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</si>
  <si>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</si>
  <si>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</si>
  <si>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</si>
  <si>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</si>
  <si>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</si>
  <si>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</si>
  <si>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</si>
  <si>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</si>
  <si>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</si>
  <si>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</si>
  <si>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</si>
  <si>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</si>
  <si>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</si>
  <si>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</si>
  <si>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</si>
  <si>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</si>
  <si>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</si>
  <si>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</si>
  <si>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</si>
  <si>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</si>
  <si>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</si>
  <si>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</si>
  <si>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</si>
  <si>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</si>
  <si>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</si>
  <si>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</si>
  <si>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</si>
  <si>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</si>
  <si>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</si>
  <si>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</si>
  <si>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</si>
  <si>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</si>
  <si>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</si>
  <si>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</si>
  <si>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</si>
  <si>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</si>
  <si>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</si>
  <si>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</si>
  <si>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</si>
  <si>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</si>
  <si>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</si>
  <si>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</si>
  <si>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</si>
  <si>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</si>
  <si>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</si>
  <si>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</si>
  <si>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</si>
  <si>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</si>
  <si>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</si>
  <si>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</si>
  <si>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</si>
  <si>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</si>
  <si>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</si>
  <si>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</si>
  <si>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</si>
  <si>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</si>
  <si>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</si>
  <si>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</si>
  <si>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</si>
  <si>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</si>
  <si>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</si>
  <si>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</si>
  <si>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</si>
  <si>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</si>
  <si>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</si>
  <si>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</si>
  <si>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</si>
  <si>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</si>
  <si>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</si>
  <si>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</si>
  <si>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</si>
  <si>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</si>
  <si>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</si>
  <si>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</si>
  <si>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</si>
  <si>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</si>
  <si>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</si>
  <si>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</si>
  <si>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</si>
  <si>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</si>
  <si>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</si>
  <si>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</si>
  <si>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</si>
  <si>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</si>
  <si>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</si>
  <si>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</si>
  <si>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</si>
  <si>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</si>
  <si>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</si>
  <si>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</si>
  <si>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</si>
  <si>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</si>
  <si>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</si>
  <si>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</si>
  <si>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</si>
  <si>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</si>
  <si>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</si>
  <si>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</si>
  <si>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</si>
  <si>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</si>
  <si>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</si>
  <si>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</si>
  <si>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</si>
  <si>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</si>
  <si>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</si>
  <si>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</si>
  <si>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</si>
  <si>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</si>
  <si>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</si>
  <si>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</si>
  <si>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</si>
  <si>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</si>
  <si>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</si>
  <si>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</si>
  <si>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</si>
  <si>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</si>
  <si>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</si>
  <si>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</si>
  <si>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</si>
  <si>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</si>
  <si>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</si>
  <si>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</si>
  <si>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</si>
  <si>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</si>
  <si>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</si>
  <si>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</si>
  <si>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</si>
  <si>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</si>
  <si>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</si>
  <si>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</si>
  <si>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</si>
  <si>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</si>
  <si>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</si>
  <si>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</si>
  <si>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</si>
  <si>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</si>
  <si>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</si>
  <si>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</si>
  <si>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</si>
  <si>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</si>
  <si>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</si>
  <si>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</si>
  <si>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</si>
  <si>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</si>
  <si>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</si>
  <si>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</si>
  <si>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</si>
  <si>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</si>
  <si>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</si>
  <si>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</si>
  <si>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</si>
  <si>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</si>
  <si>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</si>
  <si>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</si>
  <si>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</si>
  <si>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</si>
  <si>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</si>
  <si>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</si>
  <si>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</si>
  <si>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</si>
  <si>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</si>
  <si>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</si>
  <si>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</si>
  <si>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</si>
  <si>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</si>
  <si>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</si>
  <si>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</si>
  <si>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</si>
  <si>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</si>
  <si>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</si>
  <si>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</si>
  <si>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</si>
  <si>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</si>
  <si>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</si>
  <si>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</si>
  <si>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</si>
  <si>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</si>
  <si>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</si>
  <si>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</si>
  <si>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</si>
  <si>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</si>
  <si>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</si>
  <si>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</si>
  <si>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</si>
  <si>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</si>
  <si>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</si>
  <si>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</si>
  <si>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</si>
  <si>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</si>
  <si>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</si>
  <si>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</si>
  <si>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</si>
  <si>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</si>
  <si>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</si>
  <si>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</si>
  <si>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</si>
  <si>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</si>
  <si>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</si>
  <si>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</si>
  <si>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</si>
  <si>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</si>
  <si>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</si>
  <si>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</si>
  <si>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</si>
  <si>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</si>
  <si>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</si>
  <si>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</si>
  <si>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</si>
  <si>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</si>
  <si>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</si>
  <si>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</si>
  <si>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</si>
  <si>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</si>
  <si>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</si>
  <si>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</si>
  <si>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</si>
  <si>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</si>
  <si>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</si>
  <si>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</si>
  <si>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</si>
  <si>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</si>
  <si>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</si>
  <si>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</si>
  <si>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</si>
  <si>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</si>
  <si>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</si>
  <si>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</si>
  <si>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</si>
  <si>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</si>
  <si>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</si>
  <si>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</si>
  <si>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</si>
  <si>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</si>
  <si>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</si>
  <si>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</si>
  <si>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</si>
  <si>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</si>
  <si>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</si>
  <si>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</si>
  <si>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</si>
  <si>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</si>
  <si>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</si>
  <si>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</si>
  <si>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</si>
  <si>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</si>
  <si>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</si>
  <si>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</si>
  <si>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</si>
  <si>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</si>
  <si>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</si>
  <si>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</si>
  <si>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</si>
  <si>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</si>
  <si>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</si>
  <si>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</si>
  <si>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</si>
  <si>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</si>
  <si>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</si>
  <si>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</si>
  <si>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</si>
  <si>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</si>
  <si>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</si>
  <si>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</si>
  <si>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</si>
  <si>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</si>
  <si>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</si>
  <si>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</si>
  <si>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</si>
  <si>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</si>
  <si>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</si>
  <si>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</si>
  <si>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</si>
  <si>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</si>
  <si>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</si>
  <si>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</si>
  <si>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</si>
  <si>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</si>
  <si>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</si>
  <si>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</si>
  <si>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</si>
  <si>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</si>
  <si>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</si>
  <si>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</si>
  <si>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</si>
  <si>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</si>
  <si>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</si>
  <si>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</si>
  <si>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</si>
  <si>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</si>
  <si>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</si>
  <si>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</si>
  <si>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</si>
  <si>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</si>
  <si>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</si>
  <si>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</si>
  <si>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</si>
  <si>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</si>
  <si>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</si>
  <si>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</si>
  <si>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</si>
  <si>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</si>
  <si>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</si>
  <si>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</si>
  <si>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</si>
  <si>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</si>
  <si>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</si>
  <si>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</si>
  <si>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</si>
  <si>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</si>
  <si>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</si>
  <si>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</si>
  <si>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</si>
  <si>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</si>
  <si>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</si>
  <si>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</si>
  <si>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</si>
  <si>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</si>
  <si>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</si>
  <si>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</si>
  <si>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</si>
  <si>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</si>
  <si>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</si>
  <si>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</si>
  <si>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</si>
  <si>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</si>
  <si>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</si>
  <si>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</si>
  <si>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</si>
  <si>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</si>
  <si>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</si>
  <si>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</si>
  <si>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</si>
  <si>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</si>
  <si>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</si>
  <si>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</si>
  <si>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</si>
  <si>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</si>
  <si>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</si>
  <si>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</si>
  <si>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</si>
  <si>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</si>
  <si>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</si>
  <si>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</si>
  <si>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</si>
  <si>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</si>
  <si>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</si>
  <si>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</si>
  <si>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</si>
  <si>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</si>
  <si>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</si>
  <si>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</si>
  <si>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</si>
  <si>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</si>
  <si>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</si>
  <si>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</si>
  <si>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</si>
  <si>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</si>
  <si>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</si>
  <si>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</si>
  <si>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</si>
  <si>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</si>
  <si>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</si>
  <si>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</si>
  <si>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</si>
  <si>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</si>
  <si>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</si>
  <si>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</si>
  <si>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</si>
  <si>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</si>
  <si>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</si>
  <si>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</si>
  <si>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</si>
  <si>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</si>
  <si>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</si>
  <si>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</si>
  <si>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</si>
  <si>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</si>
  <si>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</si>
  <si>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</si>
  <si>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</si>
  <si>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</si>
  <si>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</si>
  <si>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</si>
  <si>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</si>
  <si>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</si>
  <si>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</si>
  <si>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</si>
  <si>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</si>
  <si>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</si>
  <si>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</si>
  <si>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</si>
  <si>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</si>
  <si>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</si>
  <si>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</si>
  <si>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</si>
  <si>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</si>
  <si>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</si>
  <si>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</si>
  <si>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</si>
  <si>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</si>
  <si>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</si>
  <si>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</si>
  <si>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</si>
  <si>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</si>
  <si>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</si>
  <si>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</si>
  <si>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</si>
  <si>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</si>
  <si>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</si>
  <si>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</si>
  <si>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</si>
  <si>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</si>
  <si>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</si>
  <si>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</si>
  <si>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</si>
  <si>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</si>
  <si>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</si>
  <si>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</si>
  <si>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</si>
  <si>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</si>
  <si>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</si>
  <si>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</si>
  <si>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</si>
  <si>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</si>
  <si>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</si>
  <si>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</si>
  <si>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</si>
  <si>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</si>
  <si>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</si>
  <si>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</si>
  <si>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</si>
  <si>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</si>
  <si>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</si>
  <si>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</si>
  <si>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</si>
  <si>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</si>
  <si>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</si>
  <si>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</si>
  <si>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</si>
  <si>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</si>
  <si>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</si>
  <si>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</si>
  <si>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</si>
  <si>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</si>
  <si>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</si>
  <si>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</si>
  <si>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</si>
  <si>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</si>
  <si>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</si>
  <si>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</si>
  <si>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</si>
  <si>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</si>
  <si>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</si>
  <si>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</si>
  <si>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</si>
  <si>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</si>
  <si>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</si>
  <si>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</si>
  <si>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</si>
  <si>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</si>
  <si>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</si>
  <si>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</si>
  <si>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</si>
  <si>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</si>
  <si>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</si>
  <si>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</si>
  <si>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</si>
  <si>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</si>
  <si>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</si>
  <si>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</si>
  <si>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</si>
  <si>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</si>
  <si>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</si>
  <si>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</si>
  <si>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</si>
  <si>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</si>
  <si>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</si>
  <si>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</si>
  <si>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</si>
  <si>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</si>
  <si>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</si>
  <si>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</si>
  <si>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</si>
  <si>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</si>
  <si>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</si>
  <si>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</si>
  <si>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</si>
  <si>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</si>
  <si>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</si>
  <si>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</si>
  <si>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</si>
  <si>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</si>
  <si>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</si>
  <si>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</si>
  <si>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</si>
  <si>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</si>
  <si>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</si>
  <si>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</si>
  <si>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</si>
  <si>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</si>
  <si>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</si>
  <si>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</si>
  <si>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</si>
  <si>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</si>
  <si>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</si>
  <si>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</si>
  <si>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</si>
  <si>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</si>
  <si>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</si>
  <si>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</si>
  <si>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</si>
  <si>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</si>
  <si>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</si>
  <si>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</si>
  <si>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</si>
  <si>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</si>
  <si>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</si>
  <si>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</si>
  <si>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</si>
  <si>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</si>
  <si>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</si>
  <si>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</si>
  <si>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</si>
  <si>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</si>
  <si>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</si>
  <si>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</si>
  <si>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</si>
  <si>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</si>
  <si>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</si>
  <si>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</si>
  <si>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</si>
  <si>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</si>
  <si>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</si>
  <si>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</si>
  <si>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</si>
  <si>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</si>
  <si>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</si>
  <si>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</si>
  <si>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</si>
  <si>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</si>
  <si>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</si>
  <si>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</si>
  <si>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</si>
  <si>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</si>
  <si>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</si>
  <si>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</si>
  <si>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</si>
  <si>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</si>
  <si>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</si>
  <si>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</si>
  <si>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</si>
  <si>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</si>
  <si>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</si>
  <si>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</si>
  <si>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</si>
  <si>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</si>
  <si>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</si>
  <si>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</si>
  <si>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</si>
  <si>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</si>
  <si>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</si>
  <si>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</si>
  <si>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</si>
  <si>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</si>
  <si>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</si>
  <si>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</si>
  <si>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</si>
  <si>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</si>
  <si>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</si>
  <si>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EM team on the way need 10 Min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</si>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</sst>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313.68462164351513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45976.633047569441</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1.798969907395076E-2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1.742256944271503E-2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45976.633047569441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45976.633047569441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45976.633047569441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45976.633047569441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45976.633047569441</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45976.633047569441</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45976.633047569441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45976.633047569441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45976.633047569441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45976.633047569441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45976.633047569441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45976.633047569441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45976.633047569441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45976.633047569441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45976.633047569441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45976.633047569441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45976.633047569441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45976.633047569441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45976.633047569441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45976.633047569441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45976.633047569441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45976.633047569441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45976.633047569441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45976.633047569441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45976.633047569441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45976.633047569441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45976.633047569441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45976.633047569441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45976.633047569441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45976.633047569441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45976.633047569441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45976.633047569441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45976.633047569441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45976.633047569441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45976.633047569441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45976.633047569441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45976.633047569441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45976.633047569441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45976.633047569441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45976.633047569441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45976.633047569441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45976.633047569441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45976.633047569441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45976.633047569441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45976.633047569441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45976.633047569441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45976.633047569441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45976.633047569441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45976.633047569441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45976.633047569441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45976.633047569441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45976.633047569441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45976.633047569441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45976.633047569441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45976.633047569441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45976.633047569441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45976.633047569441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45976.633047569441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45976.633047569441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45976.633047569441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45976.633047569441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45976.633047569441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45976.633047569441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45976.633047569441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45976.633047569441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45976.633047569441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45976.633047569441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45976.633047569441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45976.633047569441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45976.633047569441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45976.633047569441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45976.633047569441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45976.633047569441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45976.633047569441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45976.633047569441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45976.633047569441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45976.633047569441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45976.633047569441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45976.633047569441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45976.633047569441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45976.633047569441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45976.633047569441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45976.633047569441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45976.633047569441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45976.633047569441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45976.633047569441</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151.6332096064798</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0.19670497685001465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45976.633047569441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45976.633047569441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45976.633047569441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45976.633047569441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45976.633047569441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45976.633047569441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45976.633047569441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45976.633047569441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45976.633047569441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45976.633047569441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45976.633047569441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45976.633047569441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45976.633047569441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45976.633047569441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45976.633047569441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45976.633047569441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45976.633047569441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45976.633047569441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45976.633047569441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45976.633047569441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45976.633047569441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45976.633047569441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45976.633047569441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45976.633047569441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45976.633047569441</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45976.633047569441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45976.633047569441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45976.633047569441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45976.633047569441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45976.633047569441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45976.633047569441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45976.633047569441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45976.633047569441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45976.633047569441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45976.633047569441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45976.633047569441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45976.633047569441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45976.633047569441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45976.633047569441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45976.633047569441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45976.633047569441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45976.633047569441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45976.633047569441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45976.633047569441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45976.633047569441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45976.633047569441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45976.633047569441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45976.633047569441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45976.633047569441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45976.633047569441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45976.633047569441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45976.633047569441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45976.633047569441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45976.633047569441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45976.633047569441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45976.633047569441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45976.633047569441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45976.633047569441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45976.633047569441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45976.633047569441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45976.633047569441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45976.633047569441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45976.633047569441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45976.633047569441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45976.633047569441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45976.633047569441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45976.633047569441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45976.633047569441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45976.633047569441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45976.633047569441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45976.633047569441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45976.633047569441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45976.633047569441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45976.633047569441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45976.633047569441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45976.633047569441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45976.633047569441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45976.633047569441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45976.633047569441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45976.633047569441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45976.633047569441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45976.633047569441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45976.633047569441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45976.633047569441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45976.633047569441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45976.633047569441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45976.633047569441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45976.633047569441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45976.633047569441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45976.633047569441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45976.633047569441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45976.633047569441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45976.633047569441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45976.633047569441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45976.633047569441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45976.633047569441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45976.633047569441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45976.633047569441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45976.633047569441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45976.633047569441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45976.633047569441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45976.633047569441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45976.633047569441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45976.633047569441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45976.633047569441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45976.633047569441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45976.633047569441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45976.633047569441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45976.633047569441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45976.633047569441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45976.633047569441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45976.633047569441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45976.633047569441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45976.633047569441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45976.633047569441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45976.633047569441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45976.633047569441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45976.633047569441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45976.633047569441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45976.633047569441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45976.633047569441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45976.633047569441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45976.633047569441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45976.633047569441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45976.633047569441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45976.633047569441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45976.633047569441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45976.633047569441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45976.633047569441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45976.633047569441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45976.633047569441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45976.633047569441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45976.633047569441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45976.633047569441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45976.633047569441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45976.633047569441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45976.633047569441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45976.633047569441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45976.633047569441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45976.633047569441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45976.633047569441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45976.633047569441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45976.633047569441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45976.633047569441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45976.633047569441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45976.633047569441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45976.633047569441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45976.633047569441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45976.633047569441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45976.633047569441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45976.633047569441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45976.633047569441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45976.633047569441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45976.633047569441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45976.633047569441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45976.633047569441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45976.633047569441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45976.633047569441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45976.633047569441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45976.633047569441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45976.633047569441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45976.633047569441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45976.633047569441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45976.633047569441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45976.633047569441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45976.633047569441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45976.633047569441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45976.633047569441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45976.633047569441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45976.633047569441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45976.633047569441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45976.633047569441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45976.633047569441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45976.633047569441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45976.633047569441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45976.633047569441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45976.633047569441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45976.633047569441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45976.633047569441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45976.633047569441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45976.633047569441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45976.633047569441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45976.633047569441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45976.633047569441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45976.633047569441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45976.633047569441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45976.633047569441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45976.633047569441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45976.633047569441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45976.633047569441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45976.633047569441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45976.633047569441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45976.633047569441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45976.633047569441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45976.633047569441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45976.633047569441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45976.633047569441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45976.633047569441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45976.633047569441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45976.633047569441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45976.633047569441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45976.633047569441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45976.633047569441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45976.633047569441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45976.633047569441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45976.633047569441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45976.633047569441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45976.633047569441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45976.633047569441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45976.633047569441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45976.633047569441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45976.633047569441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45976.633047569441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45976.633047569441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45976.633047569441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45976.633047569441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45976.633047569441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45976.633047569441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45976.633047569441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45976.633047569441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45976.633047569441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45976.633047569441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45976.633047569441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45976.633047569441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45976.633047569441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45976.633047569441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45976.633047569441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45976.633047569441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45976.633047569441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45976.633047569441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45976.633047569441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45976.633047569441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45976.633047569441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45976.633047569441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45976.633047569441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45976.633047569441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45976.633047569441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45976.633047569441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45976.633047569441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45976.633047569441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45976.633047569441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45976.633047569441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45976.633047569441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45976.633047569441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45976.633047569441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45976.633047569441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45976.633047569441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45976.633047569441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45976.633047569441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45976.633047569441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45976.633047569441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45976.633047569441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45976.633047569441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45976.633047569441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45976.633047569441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45976.633047569441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45976.633047569441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45976.633047569441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45976.633047569441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45976.633047569441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45976.633047569441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45976.633047569441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45976.633047569441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45976.633047569441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45976.633047569441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45976.633047569441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45976.633047569441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45976.633047569441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45976.633047569441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45976.633047569441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45976.633047569441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45976.633047569441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45976.633047569441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45976.633047569441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45976.633047569441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45976.633047569441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45976.633047569441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45976.633047569441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45976.633047569441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45976.633047569441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45976.633047569441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45976.633047569441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45976.633047569441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45976.633047569441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45976.633047569441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45976.633047569441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45976.633047569441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45976.633047569441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45976.633047569441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45976.633047569441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45976.633047569441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45976.633047569441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45976.633047569441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45976.633047569441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45976.633047569441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45976.633047569441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45976.633047569441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45976.633047569441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45976.633047569441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45976.633047569441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45976.633047569441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45976.633047569441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45976.633047569441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45976.633047569441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45976.633047569441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45976.633047569441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45976.633047569441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45976.633047569441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45976.633047569441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45976.633047569441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45976.633047569441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45976.633047569441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45976.633047569441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45976.633047569441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45976.633047569441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45976.633047569441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45976.633047569441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45976.633047569441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45976.633047569441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45976.633047569441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45976.633047569441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45976.633047569441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45976.633047569441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45976.633047569441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45976.633047569441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45976.633047569441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45976.633047569441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45976.633047569441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45976.633047569441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45976.633047569441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45976.633047569441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45976.633047569441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45976.633047569441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45976.633047569441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45976.633047569441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45976.633047569441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45976.633047569441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45976.633047569441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45976.633047569441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45976.633047569441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45976.633047569441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45976.633047569441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45976.633047569441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45976.633047569441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45976.633047569441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45976.633047569441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45976.633047569441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45976.633047569441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45976.633047569441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45976.633047569441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45976.633047569441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45976.633047569441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45976.633047569441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45976.633047569441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45976.633047569441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45976.633047569441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45976.633047569441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45976.633047569441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45976.633047569441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45976.633047569441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45976.633047569441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45976.633047569441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45976.633047569441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45976.633047569441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45976.633047569441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45976.633047569441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45976.633047569441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45976.633047569441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45976.633047569441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45976.633047569441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45976.633047569441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45976.633047569441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45976.633047569441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45976.633047569441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45976.633047569441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45976.633047569441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45976.633047569441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45976.633047569441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45976.633047569441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45976.633047569441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45976.633047569441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45976.633047569441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45976.633047569441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45976.633047569441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45976.633047569441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45976.633047569441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45976.633047569441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45976.633047569441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45976.633047569441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45976.633047569441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45976.633047569441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45976.633047569441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45976.633047569441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45976.633047569441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45976.633047569441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45976.633047569441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45976.633047569441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45976.633047569441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45976.633047569441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45976.633047569441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45976.633047569441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45976.633047569441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45976.633047569441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45976.633047569441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45976.633047569441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45976.633047569441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45976.633047569441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45976.633047569441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45976.633047569441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45976.633047569441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45976.633047569441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45976.633047569441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45976.633047569441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45976.633047569441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45976.633047569441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45976.633047569441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45976.633047569441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45976.633047569441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45976.633047569441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45976.633047569441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45976.633047569441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45976.633047569441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45976.633047569441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45976.633047569441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45976.633047569441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45976.633047569441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45976.633047569441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45976.633047569441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45976.633047569441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45976.633047569441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45976.633047569441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45976.633047569441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45976.633047569441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45976.633047569441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45976.633047569441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45976.633047569441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45976.633047569441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45976.633047569441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45976.633047569441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45976.633047569441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45976.633047569441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45976.633047569441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45976.633047569441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45976.633047569441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45976.633047569441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45976.633047569441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45976.633047569441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45976.633047569441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45976.633047569441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45976.633047569441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45976.633047569441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45976.633047569441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45976.633047569441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45976.633047569441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45976.633047569441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45976.633047569441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45976.633047569441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45976.633047569441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45976.633047569441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45976.633047569441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45976.633047569441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45976.633047569441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45976.633047569441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45976.633047569441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45976.633047569441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45976.633047569441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45976.633047569441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45976.633047569441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45976.633047569441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45976.633047569441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45976.633047569441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45976.633047569441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45976.633047569441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45976.633047569441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45976.633047569441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45976.633047569441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45976.633047569441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45976.633047569441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45976.633047569441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45976.633047569441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45976.633047569441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45976.633047569441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45976.633047569441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45976.633047569441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45976.633047569441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45976.633047569441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45976.633047569441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45976.633047569441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45976.633047569441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45976.633047569441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45976.633047569441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45976.633047569441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45976.633047569441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45976.633047569441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45976.633047569441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45976.633047569441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45976.633047569441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45976.633047569441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45976.633047569441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45976.633047569441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45976.633047569441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45976.633047569441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45976.633047569441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45976.633047569441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45976.633047569441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45976.633047569441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45976.633047569441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45976.633047569441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45976.633047569441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45976.633047569441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45976.633047569441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45976.633047569441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45976.633047569441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45976.633047569441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45976.633047569441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45976.633047569441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45976.633047569441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45976.633047569441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45976.633047569441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45976.633047569441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45976.633047569441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45976.633047569441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45976.633047569441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45976.633047569441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45976.633047569441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45976.633047569441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45976.633047569441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45976.633047569441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45976.633047569441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45976.633047569441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45976.633047569441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45976.633047569441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45976.633047569441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45976.633047569441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45976.633047569441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45976.633047569441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45976.633047569441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45976.633047569441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45976.633047569441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45976.633047569441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45976.633047569441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45976.633047569441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45976.633047569441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45976.633047569441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45976.633047569441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45976.633047569441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45976.633047569441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45976.633047569441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45976.633047569441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45976.633047569441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45976.633047569441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45976.633047569441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45976.633047569441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45976.633047569441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45976.633047569441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45976.633047569441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45976.633047569441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45976.633047569441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45976.633047569441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45976.633047569441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45976.633047569441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45976.633047569441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45976.633047569441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45976.633047569441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45976.633047569441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45976.633047569441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45976.633047569441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45976.633047569441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45976.633047569441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45976.633047569441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45976.633047569441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45976.633047569441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45976.633047569441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45976.633047569441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45976.633047569441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45976.633047569441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45976.633047569441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45976.633047569441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45976.633047569441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45976.633047569441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45976.633047569441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45976.633047569441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45976.633047569441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45976.633047569441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45976.633047569441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45976.633047569441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45976.633047569441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45976.633047569441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45976.633047569441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45976.633047569441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45976.633047569441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45976.633047569441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45976.633047569441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45976.633047569441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45976.633047569441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45976.633047569441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45976.633047569441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45976.633047569441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45976.633047569441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45976.633047569441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45976.633047569441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45976.633047569441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45976.633047569441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45976.633047569441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45976.633047569441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45976.633047569441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45976.633047569441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45976.633047569441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45976.633047569441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45976.633047569441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45976.633047569441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45976.633047569441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45976.633047569441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45976.633047569441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45976.633047569441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45976.633047569441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45976.633047569441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45976.633047569441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45976.633047569441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45976.633047569441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45976.633047569441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45976.633047569441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45976.633047569441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45976.633047569441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45976.633047569441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45976.633047569441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45976.633047569441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45976.633047569441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45976.633047569441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45976.633047569441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45976.633047569441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45976.633047569441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45976.633047569441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45976.633047569441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45976.633047569441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45976.633047569441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45976.633047569441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45976.633047569441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45976.633047569441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45976.633047569441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45976.633047569441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45976.633047569441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45976.633047569441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45976.633047569441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45976.633047569441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45976.633047569441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45976.633047569441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45976.633047569441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45976.633047569441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45976.633047569441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45976.633047569441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45976.633047569441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45976.633047569441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45976.633047569441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45976.633047569441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45976.633047569441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45976.633047569441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45976.633047569441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45976.633047569441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45976.633047569441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45976.633047569441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45976.633047569441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45976.633047569441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45976.633047569441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45976.633047569441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45976.633047569441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45976.633047569441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45976.633047569441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45976.633047569441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45976.633047569441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45976.633047569441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45976.633047569441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45976.633047569441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45976.633047569441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45976.633047569441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45976.633047569441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45976.633047569441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45976.633047569441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45976.633047569441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45976.633047569441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45976.633047569441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45976.633047569441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45976.633047569441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45976.633047569441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45976.633047569441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45976.633047569441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45976.633047569441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45976.633047569441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45976.633047569441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45976.633047569441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45976.633047569441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45976.633047569441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45976.633047569441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45976.633047569441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45976.633047569441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45976.633047569441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45976.633047569441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45976.633047569441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45976.633047569441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45976.633047569441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45976.633047569441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45976.633047569441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45976.633047569441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45976.633047569441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45976.633047569441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45976.633047569441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45976.633047569441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45976.633047569441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45976.633047569441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45976.633047569441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45976.633047569441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45976.633047569441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45976.633047569441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45976.633047569441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45976.633047569441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45976.633047569441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45976.633047569441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45976.633047569441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45976.633047569441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45976.633047569441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45976.633047569441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45976.633047569441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45976.633047569441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45976.633047569441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45976.633047569441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45976.633047569441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45976.633047569441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45976.633047569441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45976.633047569441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45976.633047569441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45976.633047569441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45976.633047569441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45976.633047569441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45976.633047569441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45976.633047569441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45976.633047569441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45976.633047569441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45976.633047569441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45976.633047569441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45976.633047569441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45976.633047569441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45976.633047569441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45976.633047569441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45976.633047569441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45976.633047569441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45976.633047569441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45976.633047569441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45976.633047569441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45976.633047569441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45976.633047569441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45976.633047569441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45976.633047569441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45976.633047569441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45976.633047569441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45976.633047569441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45976.633047569441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45976.633047569441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45976.633047569441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45976.633047569441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45976.633047569441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45976.633047569441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45976.633047569441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45976.633047569441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45976.633047569441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45976.633047569441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45976.633047569441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45976.633047569441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45976.633047569441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45976.633047569441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45976.633047569441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45976.633047569441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45976.633047569441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45976.633047569441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45976.633047569441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45976.633047569441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45976.633047569441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45976.633047569441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45976.633047569441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45976.633047569441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45976.633047569441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45976.633047569441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45976.633047569441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45976.633047569441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45976.633047569441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45976.633047569441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45976.633047569441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45976.633047569441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45976.633047569441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45976.633047569441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45976.633047569441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45976.633047569441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45976.633047569441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45976.633047569441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45976.633047569441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45976.633047569441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45976.633047569441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45976.633047569441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45976.633047569441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45976.633047569441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45976.633047569441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45976.633047569441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45976.633047569441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45976.633047569441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45976.633047569441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45976.633047569441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45976.633047569441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45976.633047569441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45976.633047569441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45976.633047569441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45976.633047569441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45976.633047569441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45976.633047569441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45976.633047569441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45976.633047569441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45976.633047569441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45976.633047569441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45976.633047569441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45976.633047569441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45976.633047569441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45976.633047569441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45976.633047569441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45976.633047569441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45976.633047569441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45976.633047569441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45976.633047569441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45976.633047569441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45976.633047569441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45976.633047569441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45976.633047569441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45976.633047569441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45976.633047569441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45976.633047569441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45976.633047569441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45976.633047569441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45976.633047569441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45976.633047569441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45976.633047569441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45976.633047569441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45976.633047569441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45976.633047569441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45976.633047569441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45976.633047569441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45976.633047569441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45976.633047569441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45976.633047569441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45976.633047569441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45976.633047569441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45976.633047569441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45976.633047569441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45976.633047569441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45976.633047569441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45976.633047569441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45976.633047569441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45976.633047569441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45976.633047569441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45976.633047569441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45976.633047569441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45976.633047569441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45976.633047569441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45976.633047569441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45976.633047569441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45976.633047569441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45976.633047569441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45976.633047569441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45976.633047569441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45976.633047569441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45976.633047569441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45976.633047569441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45976.633047569441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45976.633047569441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45976.633047569441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45976.633047569441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45976.633047569441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45976.633047569441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45976.633047569441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45976.633047569441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45976.633047569441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45976.633047569441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45976.633047569441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45976.633047569441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45976.633047569441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45976.633047569441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45976.633047569441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45976.633047569441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45976.633047569441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45976.633047569441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45976.633047569441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45976.633047569441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45976.633047569441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45976.633047569441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45976.633047569441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45976.633047569441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45976.633047569441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45976.633047569441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45976.633047569441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45976.633047569441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45976.633047569441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45976.633047569441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45976.633047569441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45976.633047569441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45976.633047569441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45976.633047569441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45976.633047569441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45976.633047569441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45976.633047569441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45976.633047569441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45976.633047569441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45976.633047569441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45976.633047569441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45976.633047569441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45976.633047569441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45976.633047569441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45976.633047569441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45976.633047569441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45976.633047569441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45976.633047569441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45976.633047569441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45976.633047569441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45976.633047569441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45976.633047569441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45976.633047569441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45976.633047569441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45976.633047569441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45976.633047569441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45976.633047569441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45976.633047569441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45976.633047569441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45976.633047569441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45976.633047569441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45976.633047569441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45976.633047569441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45976.633047569441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45976.633047569441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45976.633047569441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45976.633047569441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45976.633047569441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45976.633047569441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45976.633047569441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45976.633047569441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45976.633047569441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45976.633047569441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45976.633047569441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45976.633047569441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45976.633047569441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45976.633047569441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45976.633047569441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45976.633047569441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45976.633047569441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45976.633047569441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45976.633047569441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45976.633047569441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45976.633047569441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45976.633047569441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45976.633047569441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45976.633047569441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45976.633047569441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45976.633047569441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45976.633047569441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45976.633047569441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45976.633047569441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45976.633047569441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45976.633047569441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45976.633047569441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45976.633047569441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45976.633047569441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45976.633047569441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45976.633047569441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45976.633047569441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45976.633047569441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45976.633047569441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45976.633047569441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45976.633047569441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45976.633047569441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45976.633047569441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45976.633047569441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45976.633047569441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45976.633047569441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45976.633047569441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45976.633047569441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45976.633047569441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45976.633047569441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45976.633047569441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45976.633047569441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45976.633047569441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45976.633047569441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45976.633047569441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45976.633047569441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45976.633047569441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45976.633047569441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45976.633047569441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45976.633047569441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45976.633047569441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45976.633047569441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45976.633047569441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45976.633047569441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45976.633047569441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45976.633047569441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45976.633047569441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45976.633047569441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45976.633047569441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45976.633047569441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45976.633047569441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45976.633047569441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45976.633047569441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45976.633047569441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45976.633047569441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45976.633047569441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45976.633047569441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45976.633047569441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45976.633047569441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45976.633047569441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45976.633047569441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45976.633047569441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45976.633047569441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45976.633047569441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45976.633047569441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45976.633047569441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45976.633047569441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45976.633047569441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45976.633047569441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273.15232997684507</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0.18103368055017199</v>
      </c>
      <c r="H3" s="96">
        <v>45976.444687499999</v>
      </c>
      <c r="I3" s="135" t="str">
        <f>IFERROR(VLOOKUP(D3,DB!A:F,6,0),"")</f>
        <v>SCECO</v>
      </c>
      <c r="J3" s="135" t="str">
        <f>IFERROR(VLOOKUP(D3,DB!A:G,7,0),"")</f>
        <v>Dead</v>
      </c>
      <c r="K3" s="98" t="s">
        <v>39118</v>
      </c>
      <c r="L3" s="92" t="str">
        <f>IFERROR(VLOOKUP(D3,DB!A:I,9,0),"")</f>
        <v>Latis</v>
      </c>
    </row>
    <row r="4" spans="1:16" ht="15" customHeight="1">
      <c r="A4" s="135" t="s">
        <v>39023</v>
      </c>
      <c r="B4" s="135" t="str">
        <f>IFERROR(VLOOKUP(D4,DB!A:K,11,0),"")</f>
        <v>R4</v>
      </c>
      <c r="C4" s="94">
        <v>2</v>
      </c>
      <c r="D4" s="92" t="s">
        <v>37150</v>
      </c>
      <c r="E4" s="95" t="s">
        <v>39021</v>
      </c>
      <c r="F4" s="96"/>
      <c r="G4" s="97">
        <f ca="1">IFERROR(NOW()-F4,"")</f>
        <v>45976.633047569441</v>
      </c>
      <c r="H4" s="96">
        <v>45976.54483796296</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34317</v>
      </c>
      <c r="E5" s="95" t="s">
        <v>39021</v>
      </c>
      <c r="F5" s="96">
        <v>45976.589108796295</v>
      </c>
      <c r="G5" s="97">
        <f ca="1">IFERROR(NOW()-F5,"")</f>
        <v>4.3938773145782761E-2</v>
      </c>
      <c r="H5" s="96">
        <v>45976.583136574074</v>
      </c>
      <c r="I5" s="135" t="str">
        <f>IFERROR(VLOOKUP(D5,DB!A:F,6,0),"")</f>
        <v>SCECO</v>
      </c>
      <c r="J5" s="135" t="str">
        <f>IFERROR(VLOOKUP(D5,DB!A:G,7,0),"")</f>
        <v>Dead</v>
      </c>
      <c r="K5" s="98" t="s">
        <v>39121</v>
      </c>
      <c r="L5" s="92" t="str">
        <f>IFERROR(VLOOKUP(D5,DB!A:I,9,0),"")</f>
        <v>Latis</v>
      </c>
    </row>
    <row r="6" spans="1:16" ht="15" customHeight="1">
      <c r="A6" s="135"/>
      <c r="B6" s="135" t="str">
        <f>IFERROR(VLOOKUP(D6,DB!A:K,11,0),"")</f>
        <v>R4</v>
      </c>
      <c r="C6" s="94">
        <v>1</v>
      </c>
      <c r="D6" s="92" t="s">
        <v>30502</v>
      </c>
      <c r="E6" s="95" t="s">
        <v>39021</v>
      </c>
      <c r="F6" s="96"/>
      <c r="G6" s="97">
        <f ca="1">IFERROR(NOW()-F6,"")</f>
        <v>45976.633047569441</v>
      </c>
      <c r="H6" s="96">
        <v>45976.591122685182</v>
      </c>
      <c r="I6" s="135" t="str">
        <f>IFERROR(VLOOKUP(D6,DB!A:F,6,0),"")</f>
        <v>SCECO</v>
      </c>
      <c r="J6" s="135" t="str">
        <f>IFERROR(VLOOKUP(D6,DB!A:G,7,0),"")</f>
        <v>Dead+In progress</v>
      </c>
      <c r="K6" s="98"/>
      <c r="L6" s="92" t="str">
        <f>IFERROR(VLOOKUP(D6,DB!A:I,9,0),"")</f>
        <v>Latis</v>
      </c>
    </row>
    <row r="7" spans="1:16" ht="15" customHeight="1">
      <c r="A7" s="135"/>
      <c r="B7" s="135" t="str">
        <f>IFERROR(VLOOKUP(D7,DB!A:K,11,0),"")</f>
        <v/>
      </c>
      <c r="C7" s="94"/>
      <c r="D7" s="92"/>
      <c r="E7" s="95"/>
      <c r="F7" s="96"/>
      <c r="G7" s="97">
        <f ca="1">IFERROR(NOW()-F7,"")</f>
        <v>45976.633047569441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45976.633047569441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45976.633047569441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45976.633047569441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45976.633047569441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45976.633047569441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45976.633047569441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45976.633047569441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45976.633047569441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45976.633047569441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45976.633047569441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45976.633047569441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45976.633047569441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45976.633047569441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45976.633047569441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45976.633047569441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45976.633047569441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45976.633047569441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45976.633047569441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45976.633047569441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45976.633047569441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45976.633047569441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45976.633047569441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45976.633047569441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45976.633047569441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45976.633047569441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45976.633047569441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45976.633047569441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45976.633047569441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45976.633047569441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45976.633047569441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45976.633047569441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45976.633047569441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45976.633047569441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45976.633047569441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45976.633047569441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45976.633047569441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45976.633047569441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45976.633047569441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45976.633047569441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45976.633047569441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45976.633047569441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45976.633047569441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45976.633047569441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45976.633047569441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45976.633047569441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45976.633047569441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45976.633047569441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45976.633047569441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45976.633047569441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45976.633047569441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45976.633047569441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45976.633047569441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45976.633047569441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45976.633047569441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45976.633047569441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45976.633047569441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45976.633047569441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45976.633047569441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45976.633047569441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45976.633047569441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45976.633047569441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45976.633047569441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45976.633047569441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45976.633047569441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45976.633047569441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45976.633047569441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45976.633047569441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45976.633047569441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45976.633047569441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45976.633047569441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45976.633047569441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45976.633047569441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45976.633047569441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45976.633047569441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45976.633047569441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45976.633047569441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45976.633047569441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45976.633047569441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45976.633047569441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45976.633047569441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45976.633047569441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45976.633047569441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45976.633047569441</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84.800987384252949</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39026</v>
      </c>
      <c r="F3" s="38">
        <v>45926.188877314817</v>
      </c>
      <c r="G3" s="116">
        <f t="shared" ref="G3" ca="1" si="0">IFERROR(NOW()-F3,"")</f>
        <v>50.444170254624623</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39026</v>
      </c>
      <c r="F4" s="125">
        <v>45948.661111111112</v>
      </c>
      <c r="G4" s="126">
        <f t="shared" ref="G4" ca="1" si="1">IFERROR(NOW()-F4,"")</f>
        <v>27.971936458328855</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33539</v>
      </c>
      <c r="E6" s="124" t="s">
        <v>39026</v>
      </c>
      <c r="F6" s="124"/>
      <c r="G6" s="126">
        <f t="shared" ref="G6:G45" ca="1" si="2">IFERROR(NOW()-F6,"")</f>
        <v>45976.633047569441</v>
      </c>
      <c r="H6" s="125">
        <v>45976.204270833332</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56"/>
      <c r="E7" s="124"/>
      <c r="F7" s="124"/>
      <c r="G7" s="126">
        <f t="shared" ca="1" si="2"/>
        <v>45976.633047569441</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45976.633047569441</v>
      </c>
      <c r="H8" s="125"/>
      <c r="I8" s="124" t="str">
        <f>IFERROR(VLOOKUP(D8,DB!A:F,6,0),"")</f>
        <v/>
      </c>
      <c r="J8" s="124" t="str">
        <f>IFERROR(VLOOKUP(D8,DB!A:G,7,0),"")</f>
        <v/>
      </c>
      <c r="K8" s="124"/>
      <c r="L8" s="124" t="str">
        <f>IFERROR(VLOOKUP(D8,DB!A:I,9,0),"")</f>
        <v/>
      </c>
    </row>
    <row r="9" spans="1:13">
      <c r="A9" s="124"/>
      <c r="B9" s="124" t="str">
        <f>IFERROR(VLOOKUP(D9,DB!A:K,11,0),"")</f>
        <v>R5</v>
      </c>
      <c r="C9" s="124"/>
      <c r="D9" s="124" t="s">
        <v>35699</v>
      </c>
      <c r="E9" s="124"/>
      <c r="F9" s="124"/>
      <c r="G9" s="126">
        <f t="shared" ca="1" si="2"/>
        <v>45976.633047569441</v>
      </c>
      <c r="H9" s="125"/>
      <c r="I9" s="124" t="str">
        <f>IFERROR(VLOOKUP(D9,DB!A:F,6,0),"")</f>
        <v>SCECO</v>
      </c>
      <c r="J9" s="124" t="str">
        <f>IFERROR(VLOOKUP(D9,DB!A:G,7,0),"")</f>
        <v>Dead</v>
      </c>
      <c r="K9" s="124"/>
      <c r="L9" s="124" t="str">
        <f>IFERROR(VLOOKUP(D9,DB!A:I,9,0),"")</f>
        <v>Latis</v>
      </c>
    </row>
    <row r="10" spans="1:13">
      <c r="A10" s="124"/>
      <c r="B10" s="124" t="str">
        <f>IFERROR(VLOOKUP(D10,DB!A:K,11,0),"")</f>
        <v/>
      </c>
      <c r="C10" s="124"/>
      <c r="D10" s="124"/>
      <c r="E10" s="124"/>
      <c r="F10" s="124"/>
      <c r="G10" s="126">
        <f t="shared" ca="1" si="2"/>
        <v>45976.633047569441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45976.633047569441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45976.633047569441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45976.633047569441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45976.633047569441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45976.633047569441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45976.633047569441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45976.633047569441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45976.633047569441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45976.633047569441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45976.633047569441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45976.633047569441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45976.633047569441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45976.633047569441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45976.633047569441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45976.633047569441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45976.633047569441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45976.633047569441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45976.633047569441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45976.633047569441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45976.633047569441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45976.633047569441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45976.633047569441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45976.633047569441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45976.633047569441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45976.633047569441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45976.633047569441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45976.633047569441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45976.633047569441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45976.633047569441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45976.633047569441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45976.633047569441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45976.633047569441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45976.633047569441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45976.633047569441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45976.633047569441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45976.633047569441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45976.633047569441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45976.633047569441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45976.633047569441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45976.633047569441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45976.633047569441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45976.633047569441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45976.633047569441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45976.633047569441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45976.633047569441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45976.633047569441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45976.633047569441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45976.633047569441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45976.633047569441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45976.633047569441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45976.633047569441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45976.633047569441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45976.633047569441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45976.633047569441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45976.633047569441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45976.633047569441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45976.633047569441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45976.633047569441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45976.633047569441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45976.633047569441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45976.633047569441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45976.633047569441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45976.633047569441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45976.633047569441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45976.633047569441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45976.633047569441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45976.633047569441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45976.633047569441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45976.633047569441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45976.633047569441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45976.633047569441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45976.633047569441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45976.633047569441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45976.633047569441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45976.633047569441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45976.633047569441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45976.633047569441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45976.633047569441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45976.633047569441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45976.633047569441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45976.633047569441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45976.633047569441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45976.633047569441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45976.633047569441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45976.633047569441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45976.633047569441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45976.633047569441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45976.633047569441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45976.633047569441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45976.633047569441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45976.633047569441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45976.633047569441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45976.633047569441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45976.633047569441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45976.633047569441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45976.633047569441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45976.633047569441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45976.633047569441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45976.633047569441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45976.633047569441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45976.633047569441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45976.633047569441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45976.633047569441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45976.633047569441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45976.633047569441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45976.633047569441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45976.633047569441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45976.633047569441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45976.633047569441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45976.633047569441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45976.633047569441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45976.633047569441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45976.633047569441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45976.633047569441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45976.633047569441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45976.633047569441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45976.633047569441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45976.633047569441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45976.633047569441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45976.633047569441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45976.633047569441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45976.633047569441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45976.633047569441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45976.633047569441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45976.633047569441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45976.633047569441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45976.633047569441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45976.633047569441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45976.633047569441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45976.633047569441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45976.633047569441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45976.633047569441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45976.633047569441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45976.633047569441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45976.633047569441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45976.633047569441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45976.633047569441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45976.633047569441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45976.633047569441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45976.633047569441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45976.633047569441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45976.633047569441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45976.633047569441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45976.633047569441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45976.633047569441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45976.633047569441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45976.633047569441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45976.633047569441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45976.633047569441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45976.633047569441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45976.633047569441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45976.633047569441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45976.633047569441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45976.633047569441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45976.633047569441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45976.633047569441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45976.633047569441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45976.633047569441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45976.633047569441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45976.633047569441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45976.633047569441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45976.633047569441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45976.633047569441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45976.633047569441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45976.633047569441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45976.633047569441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45976.633047569441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45976.633047569441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45976.633047569441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45976.633047569441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45976.633047569441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45976.633047569441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45976.633047569441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45976.633047569441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45976.633047569441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45976.633047569441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45976.633047569441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45976.633047569441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45976.633047569441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45976.633047569441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45976.633047569441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45976.633047569441</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1</v>
      </c>
      <c r="D2" s="141" t="s">
        <v>37870</v>
      </c>
      <c r="E2" s="124" t="s">
        <v>39021</v>
      </c>
      <c r="F2" s="143">
        <v>45976.598136574074</v>
      </c>
      <c r="G2" s="105">
        <f t="shared" ref="G2:G17" ca="1" si="0">IFERROR(NOW()-F2,"-")</f>
        <v>3.4910995367681608E-2</v>
      </c>
      <c r="H2" s="143">
        <v>45976.592048611114</v>
      </c>
      <c r="I2" s="141" t="str">
        <f>IFERROR(VLOOKUP(D2,DB!A:F,6,0),"")</f>
        <v>SCECO</v>
      </c>
      <c r="J2" s="141" t="str">
        <f>IFERROR(VLOOKUP(D2,DB!A:G,7,0),"")</f>
        <v>No BB Shifted</v>
      </c>
      <c r="K2" s="144" t="s">
        <v>39133</v>
      </c>
      <c r="L2" s="145" t="str">
        <f>IFERROR(VLOOKUP(D2,DB!A:I,9,0),"")</f>
        <v>Latis</v>
      </c>
    </row>
    <row r="3" spans="1:16382" ht="31.5" customHeight="1">
      <c r="A3" s="140"/>
      <c r="B3" s="141" t="str">
        <f>IFERROR(VLOOKUP(D3,DB!A:K,11,0),"")</f>
        <v/>
      </c>
      <c r="C3" s="142"/>
      <c r="D3" s="141"/>
      <c r="E3" s="124"/>
      <c r="F3" s="143"/>
      <c r="G3" s="105">
        <f t="shared" ca="1" si="0"/>
        <v>45976.633047569441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45976.633047569441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45976.633047569441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45976.633047569441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45976.633047569441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45976.633047569441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45976.633047569441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45976.633047569441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45976.633047569441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45976.633047569441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45976.633047569441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45976.633047569441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45976.633047569441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45976.633047569441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45976.633047569441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45976.633047569441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45976.633047569441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45976.633047569441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45976.633047569441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45976.633047569441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45976.633047569441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45976.633047569441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45976.633047569441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45976.633047569441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45976.633047569441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45976.633047569441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45976.633047569441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45976.633047569441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45976.633047569441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45976.633047569441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45976.633047569441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45976.633047569441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45976.633047569441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45976.633047569441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45976.633047569441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45976.633047569441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45976.633047569441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45976.633047569441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45976.633047569441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45976.633047569441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45976.633047569441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45976.633047569441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45976.633047569441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45976.633047569441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45976.633047569441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45976.633047569441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45976.633047569441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45976.633047569441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45976.633047569441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45976.633047569441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45976.633047569441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45976.633047569441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45976.633047569441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45976.633047569441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45976.633047569441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45976.633047569441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45976.633047569441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45976.633047569441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45976.633047569441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45976.633047569441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45976.633047569441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45976.633047569441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45976.633047569441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45976.633047569441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45976.633047569441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45976.633047569441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45976.633047569441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45976.633047569441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45976.633047569441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45976.633047569441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45976.633047569441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45976.633047569441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45976.633047569441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45976.633047569441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45976.633047569441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45976.633047569441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45976.633047569441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45976.633047569441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45976.633047569441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45976.633047569441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45976.633047569441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45976.633047569441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45976.633047569441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45976.633047569441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45976.633047569441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45976.633047569441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45976.633047569441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45976.633047569441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45976.633047569441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45976.633047569441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45976.633047569441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45976.633047569441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45976.633047569441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45976.633047569441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45976.633047569441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45976.633047569441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45976.633047569441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45976.633047569441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45976.633047569441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45976.633047569441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45976.633047569441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45976.633047569441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45976.633047569441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45976.633047569441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45976.633047569441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45976.633047569441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45976.633047569441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45976.633047569441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45976.633047569441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45976.633047569441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45976.633047569441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45976.633047569441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45976.633047569441</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2025-11-15T12:11:39Z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